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7B142352-258D-40CD-AA8C-468749A328F0}"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SOPS!$A$10:$L$17</definedName>
    <definedName name="_xlnm.Print_Titles" localSheetId="0">SOPS!$9:$12</definedName>
    <definedName name="_xlnm.Print_Area" localSheetId="0">SOPS!$B$1:$L$304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99" i="1" l="1"/>
  <c r="J299" i="1"/>
  <c r="L295" i="1"/>
  <c r="J295" i="1"/>
  <c r="L291" i="1"/>
  <c r="J291" i="1"/>
  <c r="L287" i="1"/>
  <c r="J287" i="1"/>
  <c r="L283" i="1"/>
  <c r="J283" i="1"/>
  <c r="L279" i="1"/>
  <c r="J279" i="1"/>
  <c r="L275" i="1"/>
  <c r="J275" i="1"/>
  <c r="L271" i="1"/>
  <c r="J271" i="1"/>
  <c r="L267" i="1"/>
  <c r="J267" i="1"/>
  <c r="L263" i="1"/>
  <c r="J263" i="1"/>
  <c r="L259" i="1"/>
  <c r="J259" i="1"/>
  <c r="L255" i="1"/>
  <c r="J255" i="1"/>
  <c r="L251" i="1"/>
  <c r="J251" i="1"/>
  <c r="C303" i="1"/>
  <c r="L244" i="1"/>
  <c r="J244" i="1"/>
  <c r="L240" i="1"/>
  <c r="J240" i="1"/>
  <c r="L236" i="1"/>
  <c r="J236" i="1"/>
  <c r="L232" i="1"/>
  <c r="J232" i="1"/>
  <c r="L228" i="1"/>
  <c r="J228" i="1"/>
  <c r="L224" i="1"/>
  <c r="J224" i="1"/>
  <c r="L220" i="1"/>
  <c r="J220" i="1"/>
  <c r="L216" i="1"/>
  <c r="J216" i="1"/>
  <c r="L212" i="1"/>
  <c r="J212" i="1"/>
  <c r="L208" i="1"/>
  <c r="J208" i="1"/>
  <c r="L204" i="1"/>
  <c r="J204" i="1"/>
  <c r="L200" i="1"/>
  <c r="J200" i="1"/>
  <c r="L196" i="1"/>
  <c r="J196" i="1"/>
  <c r="C248" i="1"/>
  <c r="L189" i="1"/>
  <c r="J189" i="1"/>
  <c r="L185" i="1"/>
  <c r="J185" i="1"/>
  <c r="L181" i="1"/>
  <c r="J181" i="1"/>
  <c r="L177" i="1"/>
  <c r="J177" i="1"/>
  <c r="L173" i="1"/>
  <c r="J173" i="1"/>
  <c r="L169" i="1"/>
  <c r="J169" i="1"/>
  <c r="L165" i="1"/>
  <c r="J165" i="1"/>
  <c r="L161" i="1"/>
  <c r="J161" i="1"/>
  <c r="L157" i="1"/>
  <c r="J157" i="1"/>
  <c r="L153" i="1"/>
  <c r="J153" i="1"/>
  <c r="L149" i="1"/>
  <c r="J149" i="1"/>
  <c r="L145" i="1"/>
  <c r="J145" i="1"/>
  <c r="L141" i="1"/>
  <c r="J141" i="1"/>
  <c r="L137" i="1"/>
  <c r="J137" i="1"/>
  <c r="L133" i="1"/>
  <c r="J133" i="1"/>
  <c r="L129" i="1"/>
  <c r="J129" i="1"/>
  <c r="L125" i="1"/>
  <c r="J125" i="1"/>
  <c r="L121" i="1"/>
  <c r="J121" i="1"/>
  <c r="L117" i="1"/>
  <c r="J117" i="1"/>
  <c r="L113" i="1"/>
  <c r="J113" i="1"/>
  <c r="L109" i="1"/>
  <c r="J109" i="1"/>
  <c r="L105" i="1"/>
  <c r="J105" i="1"/>
  <c r="L101" i="1"/>
  <c r="J101" i="1"/>
  <c r="L97" i="1"/>
  <c r="J97" i="1"/>
  <c r="L93" i="1"/>
  <c r="J93" i="1"/>
  <c r="L89" i="1"/>
  <c r="J89" i="1"/>
  <c r="L85" i="1"/>
  <c r="J85" i="1"/>
  <c r="C193" i="1"/>
  <c r="L78" i="1"/>
  <c r="J78" i="1"/>
  <c r="L74" i="1"/>
  <c r="J74" i="1"/>
  <c r="L70" i="1"/>
  <c r="J70" i="1"/>
  <c r="L66" i="1"/>
  <c r="J66" i="1"/>
  <c r="L62" i="1"/>
  <c r="J62" i="1"/>
  <c r="L58" i="1"/>
  <c r="J58" i="1"/>
  <c r="L54" i="1"/>
  <c r="J54" i="1"/>
  <c r="L50" i="1"/>
  <c r="J50" i="1"/>
  <c r="L46" i="1"/>
  <c r="J46" i="1"/>
  <c r="L42" i="1"/>
  <c r="J42" i="1"/>
  <c r="L38" i="1"/>
  <c r="J38" i="1"/>
  <c r="L34" i="1"/>
  <c r="J34" i="1"/>
  <c r="L30" i="1"/>
  <c r="J30" i="1"/>
  <c r="L26" i="1"/>
  <c r="J26" i="1"/>
  <c r="L22" i="1"/>
  <c r="J22" i="1"/>
  <c r="L18" i="1"/>
  <c r="J18" i="1"/>
  <c r="B18" i="1"/>
  <c r="L14" i="1"/>
  <c r="J14" i="1"/>
  <c r="B14" i="1"/>
  <c r="C82" i="1"/>
  <c r="B22" i="1" l="1"/>
  <c r="L303" i="1"/>
  <c r="L248" i="1"/>
  <c r="L193" i="1"/>
  <c r="B26" i="1"/>
  <c r="L82" i="1"/>
  <c r="J1" i="4"/>
  <c r="B30" i="1" l="1"/>
  <c r="B34" i="1" s="1"/>
  <c r="L1" i="4"/>
  <c r="B38" i="1" l="1"/>
  <c r="B42" i="1"/>
  <c r="L9" i="1"/>
  <c r="B9" i="1"/>
  <c r="B46" i="1" l="1"/>
  <c r="L1" i="1"/>
  <c r="F4" i="1"/>
  <c r="B50" i="1" l="1"/>
  <c r="B58" i="1"/>
  <c r="B54" i="1"/>
  <c r="K9" i="1"/>
  <c r="B62" i="1" l="1"/>
  <c r="F5" i="1"/>
  <c r="Q2" i="1"/>
  <c r="B66" i="1" l="1"/>
  <c r="B70" i="1" l="1"/>
  <c r="B74" i="1" l="1"/>
  <c r="B78" i="1" l="1"/>
  <c r="B85" i="1" s="1"/>
  <c r="B89" i="1" s="1"/>
  <c r="B93" i="1" s="1"/>
  <c r="B97" i="1" s="1"/>
  <c r="B101" i="1" s="1"/>
  <c r="B105" i="1" s="1"/>
  <c r="B109" i="1" s="1"/>
  <c r="B113" i="1" s="1"/>
  <c r="B117" i="1" s="1"/>
  <c r="B121" i="1" s="1"/>
  <c r="B125" i="1" s="1"/>
  <c r="B129" i="1" s="1"/>
  <c r="B133" i="1" s="1"/>
  <c r="B137" i="1" s="1"/>
  <c r="B141" i="1" s="1"/>
  <c r="B145" i="1" s="1"/>
  <c r="B149" i="1" s="1"/>
  <c r="B153" i="1" s="1"/>
  <c r="B157" i="1" s="1"/>
  <c r="B161" i="1" s="1"/>
  <c r="B165" i="1" s="1"/>
  <c r="B169" i="1" s="1"/>
  <c r="B173" i="1" s="1"/>
  <c r="B177" i="1" s="1"/>
  <c r="B181" i="1" s="1"/>
  <c r="B185" i="1" s="1"/>
  <c r="B189" i="1" s="1"/>
  <c r="B196" i="1" s="1"/>
  <c r="B200" i="1" s="1"/>
  <c r="B204" i="1" s="1"/>
  <c r="B208" i="1" s="1"/>
  <c r="B212" i="1" s="1"/>
  <c r="B216" i="1" s="1"/>
  <c r="B220" i="1" s="1"/>
  <c r="B224" i="1" s="1"/>
  <c r="B228" i="1" s="1"/>
  <c r="B232" i="1" s="1"/>
  <c r="B236" i="1" s="1"/>
  <c r="B240" i="1" s="1"/>
  <c r="B244" i="1" s="1"/>
  <c r="B251" i="1" s="1"/>
  <c r="B255" i="1" s="1"/>
  <c r="B259" i="1" s="1"/>
  <c r="B263" i="1" s="1"/>
  <c r="B267" i="1" s="1"/>
  <c r="B271" i="1" s="1"/>
  <c r="B275" i="1" s="1"/>
  <c r="B279" i="1" s="1"/>
  <c r="B283" i="1" s="1"/>
  <c r="B287" i="1" s="1"/>
  <c r="B291" i="1" s="1"/>
  <c r="B295" i="1" s="1"/>
  <c r="B299" i="1" s="1"/>
  <c r="K2" i="1" l="1"/>
  <c r="O1" i="1" l="1"/>
  <c r="Q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<sst xmlns="http://schemas.openxmlformats.org/spreadsheetml/2006/main" count="871" uniqueCount="233">
  <si>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</si>
  <si>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</si>
  <si>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</si>
  <si>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</si>
  <si>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</si>
  <si>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</si>
  <si>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</si>
  <si>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</si>
  <si>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</si>
  <si>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</si>
  <si>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</si>
  <si>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</si>
  <si>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</si>
  <si>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</si>
  <si>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</si>
  <si>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</si>
  <si>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</si>
  <si>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</si>
  <si>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</si>
  <si>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</si>
  <si>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</si>
  <si>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</si>
  <si>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</si>
  <si>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</si>
  <si>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</si>
  <si>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</si>
  <si>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</si>
  <si>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</si>
  <si>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</si>
  <si>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</si>
  <si>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</si>
  <si>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</si>
  <si>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</si>
  <si>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</si>
  <si>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</si>
  <si>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</si>
  <si>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</si>
  <si>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</si>
  <si>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</si>
  <si>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</si>
  <si>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</si>
  <si>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</si>
  <si>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</si>
  <si>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</si>
  <si>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</si>
  <si>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</si>
  <si>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</si>
  <si>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</si>
  <si>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</si>
  <si>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</si>
  <si>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</si>
  <si>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</si>
  <si>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</si>
  <si>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</si>
  <si>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</si>
  <si>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</si>
  <si>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</si>
  <si>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</si>
  <si>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</si>
  <si>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</si>
  <si>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</si>
  <si>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</si>
  <si>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</si>
  <si>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</si>
  <si>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</si>
  <si>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</si>
  <si>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</si>
  <si>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</si>
  <si>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</si>
  <si>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</si>
  <si>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</si>
  <si>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</si>
  <si>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</si>
  <si>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</si>
  <si>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</si>
  <si>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</si>
  <si>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</si>
  <si>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</si>
  <si>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</si>
  <si>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</si>
  <si>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</si>
  <si>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</si>
  <si>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</si>
  <si>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</si>
  <si>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</si>
  <si>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</si>
  <si>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</si>
  <si>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</si>
  <si>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</si>
  <si>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</si>
  <si>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</si>
  <si>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</si>
  <si>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</si>
  <si>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</si>
  <si>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</si>
  <si>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</si>
  <si>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</si>
  <si>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</si>
  <si>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</si>
  <si>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</si>
  <si>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</si>
  <si>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</si>
  <si>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</si>
  <si>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</si>
  <si>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</si>
  <si>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</si>
  <si>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</si>
  <si>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</si>
  <si>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</si>
  <si>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</si>
  <si>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</si>
  <si>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</si>
  <si>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</si>
  <si>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</si>
  <si>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</si>
  <si>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</si>
  <si>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</si>
  <si>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</si>
  <si>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</si>
  <si>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</si>
  <si>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</si>
  <si>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</si>
  <si>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</si>
  <si>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</si>
  <si>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</si>
  <si>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</si>
  <si>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</si>
  <si>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</si>
  <si>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</si>
  <si>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</si>
  <si>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</si>
  <si>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</si>
  <si>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</si>
  <si>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</si>
  <si>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</si>
  <si>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</si>
  <si>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</si>
  <si>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Ing. Petr Poupa</t>
  </si>
  <si>
    <t>Doplnění  ASR 902 v ATÚ Týniště nad Orlicí</t>
  </si>
  <si>
    <t>M01</t>
  </si>
  <si>
    <t>75HEGA</t>
  </si>
  <si>
    <t>2018_OTSKP</t>
  </si>
  <si>
    <t>Montáž (dem.) - Kabelová forma drátová do 20 vodičů</t>
  </si>
  <si>
    <t>kus</t>
  </si>
  <si>
    <t>popis položky</t>
  </si>
  <si>
    <t>viz textová a výkresová část dokumentace</t>
  </si>
  <si>
    <t>75M813-R</t>
  </si>
  <si>
    <t>R</t>
  </si>
  <si>
    <t>Doplnění karty A900  IMA8S</t>
  </si>
  <si>
    <t>Doplnění karty A900  IMA8D</t>
  </si>
  <si>
    <t>75M866</t>
  </si>
  <si>
    <t>Převodník - SFP</t>
  </si>
  <si>
    <t>75M86X</t>
  </si>
  <si>
    <t>Převodník - montáž</t>
  </si>
  <si>
    <t>75H8EC</t>
  </si>
  <si>
    <t>Dodávka - Kabel TWIN FTP 4 x 2 x 0,50 mm</t>
  </si>
  <si>
    <t xml:space="preserve">m </t>
  </si>
  <si>
    <t>75H8NC</t>
  </si>
  <si>
    <t>Montáž (dem.) - Kabel TWIN UTP 4 x 2 x . . do trubek / lišt</t>
  </si>
  <si>
    <t>75HAEE</t>
  </si>
  <si>
    <t>Dodávka - Kabel silový 3 x 2,5 mm2 bezhalogenový dle ČSN EN 50226, IEC 60332-3, např. N2 x H-J</t>
  </si>
  <si>
    <t>75HBAG</t>
  </si>
  <si>
    <t>Montáž (dem.) - Kabel do . . x 2,5 mm2 splňující vyhlášku č. 23 / 2008 Sb. do trubek, do lišt</t>
  </si>
  <si>
    <t>75HLDG</t>
  </si>
  <si>
    <t>Dodávka - Patchcord 9 / 125, E2000 / APC-LC / PC, 3 m, duplex</t>
  </si>
  <si>
    <t>75HNCF</t>
  </si>
  <si>
    <t xml:space="preserve">Dodávka - Datový konektor RJ 45 8p8c UTP </t>
  </si>
  <si>
    <t>75JA54</t>
  </si>
  <si>
    <t>Rozvaděč strukt. kabeláže, patchpanel, 48 zásuvek, dodávka</t>
  </si>
  <si>
    <t>75JA5X</t>
  </si>
  <si>
    <t>Rozvaděč strukt. kabeláže, montáž organizaru, patchpanelu</t>
  </si>
  <si>
    <t>75M813</t>
  </si>
  <si>
    <t>Switch Ethernet L3 48 portů, 4xSFP optické rozhraní</t>
  </si>
  <si>
    <t>75M81X</t>
  </si>
  <si>
    <t>Switch Ethernet L3 - montáž</t>
  </si>
  <si>
    <t>75IF11</t>
  </si>
  <si>
    <t>Spojovací svorkovnice 2/10 - dodávka</t>
  </si>
  <si>
    <t>75IF1X</t>
  </si>
  <si>
    <t>Spojovací svorkovnice 2/10 - montáž</t>
  </si>
  <si>
    <t>Součet</t>
  </si>
  <si>
    <t>M02</t>
  </si>
  <si>
    <t>Napájecí stanice  TNS Týniště n.O.</t>
  </si>
  <si>
    <t>Dodávka - Datový konektor RJ 45 8p8c UTP licna</t>
  </si>
  <si>
    <t>Napájecí zdroj 48 V DC (dvakrát se opakuje) každých dalších 10 A</t>
  </si>
  <si>
    <t>Napájecí zdroj 48 V DC (dvakrát se opakuje) přes 10 A</t>
  </si>
  <si>
    <t>75K611</t>
  </si>
  <si>
    <t>Akumulátorová baterie do 100 VAh - dodávka</t>
  </si>
  <si>
    <t>75K61X</t>
  </si>
  <si>
    <t>Akumulátorová baterie do 100 VAh - montáž</t>
  </si>
  <si>
    <t>75M721</t>
  </si>
  <si>
    <t>Přenosový systém ASR 920 MPLS 6xGE,8xE1,2xDC, 2xSFPGE</t>
  </si>
  <si>
    <t>75M72X</t>
  </si>
  <si>
    <t>Přenosový systém MPLS - montáž</t>
  </si>
  <si>
    <t>Switch Ethernet L3 24 portů, 2xSFP optické rozhraní s PoE</t>
  </si>
  <si>
    <t>75KHGD</t>
  </si>
  <si>
    <t>Dodávka - Switch L2, 8 portů 10 / 100, 2x 1000BT, 48VDC</t>
  </si>
  <si>
    <t>Montáž (dem.) - Switch L2, 8 portů 10 / 100</t>
  </si>
  <si>
    <t>75KHGD-R</t>
  </si>
  <si>
    <t>Licence do dohledu pro MPLS,  PRIME</t>
  </si>
  <si>
    <t>75M32X</t>
  </si>
  <si>
    <t>Telefonní přístoj VoIP - montáž</t>
  </si>
  <si>
    <t>75K2AB</t>
  </si>
  <si>
    <t>Dodávka - Telefon VoIP včetně licencí</t>
  </si>
  <si>
    <t>75K2AF</t>
  </si>
  <si>
    <t>Montáž: nastavení - Telefon VoIP</t>
  </si>
  <si>
    <t>75KHGI-R</t>
  </si>
  <si>
    <t>Dodávka a montáž modulu pro přenos binárních stavů po E1 (vazba napáječů)</t>
  </si>
  <si>
    <t>75I7BC-R</t>
  </si>
  <si>
    <t>Dodávka - Rozváděč střídavý atypický plechový, 8 až 13 jističů</t>
  </si>
  <si>
    <t>75J131</t>
  </si>
  <si>
    <t>Nosná lišta DIN - dodávka</t>
  </si>
  <si>
    <t>75J13X</t>
  </si>
  <si>
    <t>Nosná lišta DIN - montáž</t>
  </si>
  <si>
    <t>75JA52-R</t>
  </si>
  <si>
    <t>Svorkovnice pro ukončení systémového kabelu z modulu TP10</t>
  </si>
  <si>
    <t>75JA5X-R</t>
  </si>
  <si>
    <t>Montáž svorkovnice na ukončení sys. Kabelu z TP10</t>
  </si>
  <si>
    <t>75KECA</t>
  </si>
  <si>
    <t>Dodávka - Svodič přepětí v rozvaděči NN - II. třída</t>
  </si>
  <si>
    <t>75JB13</t>
  </si>
  <si>
    <t>Datový rozvaděč 19" 600x600 do 47 U</t>
  </si>
  <si>
    <t>75JB1X</t>
  </si>
  <si>
    <t>Datový rozvaděč 19" 600x600 - montáž</t>
  </si>
  <si>
    <t>M03</t>
  </si>
  <si>
    <t>Vazba napáječů TNS Choceň</t>
  </si>
  <si>
    <t>75M843</t>
  </si>
  <si>
    <t>Modem xHDSL, rozhraní E1</t>
  </si>
  <si>
    <t>75M84X</t>
  </si>
  <si>
    <t>Modem - montáž</t>
  </si>
  <si>
    <t>M04</t>
  </si>
  <si>
    <t>Vazba napáječů TNSHradec Králové</t>
  </si>
  <si>
    <t>PS 213</t>
  </si>
  <si>
    <t>TNS  Týniště nad Orlicí, přenosový systém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</si>
</sst>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0.00\ &quot;Kč&quot;;\-#,##0.00\ &quot;Kč&quot;"/>
    <numFmt numFmtId="164" formatCode="m\/yyyy"/>
    <numFmt numFmtId="165" formatCode="#,##0.000"/>
    <numFmt numFmtId="166" formatCode="#,##0.0000"/>
    <numFmt numFmtId="167" formatCode="0.00000"/>
    <numFmt numFmtId="168" formatCode="#,##0.00_ ;\-#,##0.00\ "/>
    <numFmt numFmtId="169" formatCode="#,##0.00\ &quot;Kč&quot;"/>
  </numFmts>
  <fonts count="5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
      <sz val="8"/>
      <color rgb="FF000000"/>
      <name val="Arial"/>
      <family val="2"/>
      <charset val="238"/>
    </font>
  </fonts>
  <fills count="17">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
      <patternFill patternType="solid">
        <fgColor rgb="FFFFFFFF"/>
        <bgColor rgb="FF000000"/>
      </patternFill>
    </fill>
    <fill>
      <patternFill patternType="solid">
        <fgColor rgb="FFFFFFCC"/>
        <bgColor rgb="FF000000"/>
      </patternFill>
    </fill>
  </fills>
  <borders count="6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5">
    <xf numFmtId="0" fontId="0" fillId="0" borderId="0"/>
    <xf numFmtId="0" fontId="4" fillId="0" borderId="0">
      <alignment vertical="center"/>
    </xf>
    <xf numFmtId="0" fontId="6" fillId="0" borderId="0">
      <alignment vertical="center"/>
    </xf>
    <xf numFmtId="0" fontId="4" fillId="0" borderId="0"/>
    <xf numFmtId="0" fontId="52" fillId="0" borderId="0"/>
  </cellStyleXfs>
  <cellXfs count="188">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0" fontId="1" fillId="0" borderId="0" xfId="0" applyFont="1" applyFill="1" applyBorder="1" applyAlignment="1" applyProtection="1">
      <alignment vertical="center"/>
      <protection locked="0"/>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1" fontId="1" fillId="6" borderId="33"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165" fontId="1" fillId="3" borderId="5" xfId="0" applyNumberFormat="1" applyFont="1" applyFill="1" applyBorder="1" applyAlignment="1" applyProtection="1">
      <alignment horizontal="center" vertical="center"/>
      <protection locked="0"/>
    </xf>
    <xf numFmtId="169" fontId="9" fillId="3" borderId="5" xfId="2" applyNumberFormat="1" applyFont="1" applyFill="1" applyBorder="1" applyAlignment="1" applyProtection="1">
      <alignment horizontal="right" vertical="center"/>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19" xfId="2" applyNumberFormat="1" applyFont="1" applyFill="1" applyBorder="1" applyAlignment="1" applyProtection="1">
      <alignment vertical="center" wrapText="1" shrinkToFit="1"/>
      <protection locked="0"/>
    </xf>
    <xf numFmtId="0" fontId="1" fillId="14" borderId="0" xfId="0" applyFont="1" applyFill="1" applyAlignment="1" applyProtection="1">
      <alignment vertical="center"/>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169" fontId="9" fillId="0" borderId="34" xfId="2" applyNumberFormat="1" applyFont="1" applyFill="1" applyBorder="1" applyAlignment="1" applyProtection="1">
      <alignment horizontal="right" vertical="center"/>
    </xf>
    <xf numFmtId="169" fontId="1" fillId="0" borderId="0" xfId="0" applyNumberFormat="1" applyFont="1" applyAlignment="1" applyProtection="1">
      <alignment horizontal="center"/>
      <protection locked="0"/>
    </xf>
    <xf numFmtId="169" fontId="9" fillId="3" borderId="65" xfId="2" applyNumberFormat="1" applyFont="1" applyFill="1" applyBorder="1" applyAlignment="1" applyProtection="1">
      <alignment horizontal="right" vertical="center"/>
      <protection locked="0"/>
    </xf>
    <xf numFmtId="169" fontId="1" fillId="0" borderId="64" xfId="0" applyNumberFormat="1" applyFont="1" applyBorder="1" applyAlignment="1" applyProtection="1">
      <alignment horizontal="center"/>
      <protection locked="0"/>
    </xf>
    <xf numFmtId="0" fontId="57" fillId="0" borderId="0" xfId="0" applyFont="1" applyFill="1" applyBorder="1" applyAlignment="1" applyProtection="1">
      <alignment vertical="center"/>
      <protection locked="0"/>
    </xf>
    <xf numFmtId="1" fontId="57" fillId="15" borderId="33" xfId="0" applyNumberFormat="1" applyFont="1" applyFill="1" applyBorder="1" applyAlignment="1" applyProtection="1">
      <alignment horizontal="center" vertical="center"/>
      <protection locked="0"/>
    </xf>
    <xf numFmtId="49" fontId="57" fillId="16" borderId="5" xfId="0" applyNumberFormat="1" applyFont="1" applyFill="1" applyBorder="1" applyAlignment="1" applyProtection="1">
      <alignment horizontal="center" vertical="center"/>
      <protection locked="0"/>
    </xf>
    <xf numFmtId="49" fontId="8" fillId="16" borderId="5" xfId="2" applyNumberFormat="1" applyFont="1" applyFill="1" applyBorder="1" applyAlignment="1" applyProtection="1">
      <alignment vertical="center" wrapText="1"/>
      <protection locked="0"/>
    </xf>
    <xf numFmtId="165" fontId="57" fillId="16" borderId="5" xfId="0" applyNumberFormat="1" applyFont="1" applyFill="1" applyBorder="1" applyAlignment="1" applyProtection="1">
      <alignment horizontal="center" vertical="center"/>
      <protection locked="0"/>
    </xf>
    <xf numFmtId="169" fontId="9" fillId="16" borderId="5" xfId="2" applyNumberFormat="1" applyFont="1" applyFill="1" applyBorder="1" applyAlignment="1" applyProtection="1">
      <alignment horizontal="right" vertical="center"/>
      <protection locked="0"/>
    </xf>
    <xf numFmtId="169" fontId="9" fillId="0" borderId="34" xfId="2" applyNumberFormat="1" applyFont="1" applyFill="1" applyBorder="1" applyAlignment="1" applyProtection="1">
      <alignment horizontal="right" vertical="center"/>
      <protection locked="0"/>
    </xf>
    <xf numFmtId="0" fontId="57" fillId="0" borderId="35" xfId="0" applyFont="1" applyFill="1" applyBorder="1" applyAlignment="1" applyProtection="1">
      <alignment vertical="center"/>
      <protection locked="0"/>
    </xf>
    <xf numFmtId="49" fontId="8" fillId="16" borderId="4" xfId="2" applyNumberFormat="1" applyFont="1" applyFill="1" applyBorder="1" applyAlignment="1" applyProtection="1">
      <alignment vertical="center" wrapText="1"/>
      <protection locked="0"/>
    </xf>
    <xf numFmtId="0" fontId="57" fillId="0" borderId="0" xfId="0" applyFont="1" applyFill="1" applyBorder="1" applyAlignment="1" applyProtection="1">
      <alignment horizontal="center" vertical="center"/>
      <protection locked="0"/>
    </xf>
    <xf numFmtId="0" fontId="57" fillId="0" borderId="36" xfId="0" applyFont="1" applyFill="1" applyBorder="1" applyAlignment="1" applyProtection="1">
      <alignment horizontal="center" vertical="center"/>
      <protection locked="0"/>
    </xf>
    <xf numFmtId="49" fontId="7" fillId="16" borderId="1" xfId="2" applyNumberFormat="1" applyFont="1" applyFill="1" applyBorder="1" applyAlignment="1" applyProtection="1">
      <alignment vertical="center" wrapText="1" shrinkToFit="1"/>
      <protection locked="0"/>
    </xf>
    <xf numFmtId="0" fontId="57" fillId="0" borderId="37" xfId="0" applyFont="1" applyFill="1" applyBorder="1" applyAlignment="1" applyProtection="1">
      <alignment vertical="center"/>
      <protection locked="0"/>
    </xf>
    <xf numFmtId="0" fontId="57" fillId="0" borderId="15" xfId="0" applyFont="1" applyFill="1" applyBorder="1" applyAlignment="1" applyProtection="1">
      <alignment vertical="center"/>
      <protection locked="0"/>
    </xf>
    <xf numFmtId="49" fontId="8" fillId="16" borderId="19" xfId="2" applyNumberFormat="1" applyFont="1" applyFill="1" applyBorder="1" applyAlignment="1" applyProtection="1">
      <alignment vertical="center" wrapText="1" shrinkToFit="1"/>
      <protection locked="0"/>
    </xf>
    <xf numFmtId="0" fontId="57" fillId="0" borderId="15" xfId="0" applyFont="1" applyFill="1" applyBorder="1" applyAlignment="1" applyProtection="1">
      <alignment horizontal="center" vertical="center"/>
      <protection locked="0"/>
    </xf>
    <xf numFmtId="0" fontId="57" fillId="0" borderId="38" xfId="0"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cellXfs>
  <cellStyles count="5">
    <cellStyle name="Normální" xfId="0" builtinId="0"/>
    <cellStyle name="Normální 2" xfId="1" xr:uid="{00000000-0005-0000-0000-000001000000}"/>
    <cellStyle name="Normální 3" xfId="2" xr:uid="{00000000-0005-0000-0000-000002000000}"/>
    <cellStyle name="normální_POL.XLS" xfId="4" xr:uid="{00000000-0005-0000-0000-000003000000}"/>
    <cellStyle name="normální_SOxxxxxx" xfId="3" xr:uid="{00000000-0005-0000-0000-000004000000}"/>
  </cellStyles>
  <dxfs count="42">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1266"/>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N18" sqref="N18"/>
    </sheetView>
  </sheetViews>
  <sheetFormatPr defaultColWidth="9.089843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08984375" style="8" customWidth="1"/>
    <col min="7" max="7" width="9" style="9" customWidth="1"/>
    <col min="8" max="8" width="13" style="9" customWidth="1"/>
    <col min="9" max="9" width="10.90625" style="9" customWidth="1"/>
    <col min="10" max="10" width="10.08984375" style="9" customWidth="1"/>
    <col min="11" max="11" width="12.90625" style="9" customWidth="1"/>
    <col min="12" max="12" width="19" style="9" customWidth="1"/>
    <col min="13" max="13" width="11" style="8" customWidth="1"/>
    <col min="14" max="14" width="15" style="8" customWidth="1"/>
    <col min="15" max="15" width="21.54296875" style="8" customWidth="1"/>
    <col min="16" max="16" width="9.08984375" style="8"/>
    <col min="17" max="17" width="15.36328125" style="8" customWidth="1"/>
    <col min="18" max="16384" width="9.08984375" style="8"/>
  </cols>
  <sheetData>
    <row r="1" spans="1:19" s="13" customFormat="1" ht="30.75" customHeight="1" thickTop="1" thickBot="1" x14ac:dyDescent="0.4">
      <c r="A1" s="86" t="s">
        <v>90</v>
      </c>
      <c r="B1" s="156" t="s">
        <v>133</v>
      </c>
      <c r="C1" s="157"/>
      <c r="D1" s="73"/>
      <c r="E1" s="73"/>
      <c r="F1" s="75" t="s">
        <v>81</v>
      </c>
      <c r="G1" s="73"/>
      <c r="H1" s="74"/>
      <c r="I1" s="41"/>
      <c r="J1" s="42"/>
      <c r="K1" s="42"/>
      <c r="L1" s="43" t="str">
        <f>D3</f>
        <v>PS 213</v>
      </c>
      <c r="M1" s="90" t="s">
        <v>119</v>
      </c>
      <c r="N1" s="91">
        <v>1</v>
      </c>
      <c r="O1" s="92">
        <f>K2/N1</f>
        <v>0</v>
      </c>
      <c r="P1" s="93"/>
      <c r="Q1" s="94" t="s">
        <v>123</v>
      </c>
      <c r="R1" s="94"/>
    </row>
    <row r="2" spans="1:19" s="13" customFormat="1" ht="57" customHeight="1" thickTop="1" thickBot="1" x14ac:dyDescent="0.4">
      <c r="B2" s="152" t="s">
        <v>9</v>
      </c>
      <c r="C2" s="153"/>
      <c r="D2" s="45"/>
      <c r="E2" s="46"/>
      <c r="F2" s="87" t="s">
        <v>134</v>
      </c>
      <c r="G2" s="44"/>
      <c r="H2" s="72"/>
      <c r="I2" s="154" t="s">
        <v>24</v>
      </c>
      <c r="J2" s="155"/>
      <c r="K2" s="158">
        <f>SUMIFS(L:L,B:B,"SOUČET")</f>
        <v>0</v>
      </c>
      <c r="L2" s="159"/>
      <c r="M2" s="95" t="s">
        <v>120</v>
      </c>
      <c r="N2" s="96" t="s">
        <v>121</v>
      </c>
      <c r="O2" s="97" t="s">
        <v>122</v>
      </c>
      <c r="Q2" s="98">
        <f>SUMIFS(L:L,A:A,"P")</f>
        <v>0</v>
      </c>
      <c r="R2" s="98"/>
      <c r="S2" s="93"/>
    </row>
    <row r="3" spans="1:19" s="13" customFormat="1" ht="42.75" customHeight="1" thickTop="1" thickBot="1" x14ac:dyDescent="0.4">
      <c r="B3" s="28" t="s">
        <v>30</v>
      </c>
      <c r="C3" s="29"/>
      <c r="D3" s="187" t="s">
        <v>231</v>
      </c>
      <c r="E3" s="187"/>
      <c r="F3" s="108" t="s">
        <v>232</v>
      </c>
      <c r="G3" s="47"/>
      <c r="H3" s="48"/>
      <c r="I3" s="56"/>
      <c r="J3" s="55"/>
      <c r="K3" s="176"/>
      <c r="L3" s="177"/>
      <c r="Q3" s="99">
        <f>$K$2-Q2</f>
        <v>0</v>
      </c>
      <c r="R3" s="99"/>
      <c r="S3" s="93" t="s">
        <v>125</v>
      </c>
    </row>
    <row r="4" spans="1:19" s="13" customFormat="1" ht="18" customHeight="1" thickTop="1" x14ac:dyDescent="0.35">
      <c r="B4" s="162" t="s">
        <v>18</v>
      </c>
      <c r="C4" s="163"/>
      <c r="D4" s="164"/>
      <c r="E4" s="66" t="s">
        <v>75</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38"/>
      <c r="H4" s="39"/>
      <c r="I4" s="174" t="s">
        <v>26</v>
      </c>
      <c r="J4" s="175"/>
      <c r="K4" s="64"/>
      <c r="L4" s="65"/>
      <c r="Q4" s="13" t="s">
        <v>126</v>
      </c>
    </row>
    <row r="5" spans="1:19" s="13" customFormat="1" ht="18" customHeight="1" x14ac:dyDescent="0.35">
      <c r="B5" s="11" t="s">
        <v>25</v>
      </c>
      <c r="C5" s="10"/>
      <c r="D5" s="10"/>
      <c r="E5" s="66" t="s">
        <v>99</v>
      </c>
      <c r="F5" s="166" t="str">
        <f>IF((E5="Stádium 2"),"  Dokumentace pro územní řízení - DUR",(IF((E5="Stádium 3"),"  Projektová dokumentace (DOS/DSP)","")))</f>
        <v xml:space="preserve">  Projektová dokumentace (DOS/DSP)</v>
      </c>
      <c r="G5" s="166"/>
      <c r="H5" s="167"/>
      <c r="I5" s="165" t="s">
        <v>100</v>
      </c>
      <c r="J5" s="164"/>
      <c r="K5" s="63" t="s">
        <v>136</v>
      </c>
      <c r="L5" s="49"/>
    </row>
    <row r="6" spans="1:19" s="13" customFormat="1" ht="18" customHeight="1" x14ac:dyDescent="0.3">
      <c r="B6" s="11" t="s">
        <v>17</v>
      </c>
      <c r="C6" s="10"/>
      <c r="D6" s="10"/>
      <c r="E6" s="63" t="s">
        <v>97</v>
      </c>
      <c r="F6" s="178"/>
      <c r="G6" s="178"/>
      <c r="H6" s="179"/>
      <c r="I6" s="165" t="s">
        <v>20</v>
      </c>
      <c r="J6" s="164"/>
      <c r="K6" s="63" t="s">
        <v>135</v>
      </c>
      <c r="L6" s="49"/>
      <c r="O6" s="53"/>
    </row>
    <row r="7" spans="1:19" s="13" customFormat="1" ht="18" customHeight="1" x14ac:dyDescent="0.25">
      <c r="B7" s="168" t="s">
        <v>21</v>
      </c>
      <c r="C7" s="151"/>
      <c r="D7" s="151"/>
      <c r="E7" s="67">
        <v>43586</v>
      </c>
      <c r="F7" s="180" t="s">
        <v>16</v>
      </c>
      <c r="G7" s="181"/>
      <c r="H7" s="182"/>
      <c r="I7" s="173" t="s">
        <v>23</v>
      </c>
      <c r="J7" s="163"/>
      <c r="K7" s="62">
        <v>2018</v>
      </c>
      <c r="L7" s="50"/>
      <c r="O7" s="54"/>
    </row>
    <row r="8" spans="1:19" s="13" customFormat="1" ht="19.5" customHeight="1" thickBot="1" x14ac:dyDescent="0.4">
      <c r="B8" s="183" t="s">
        <v>22</v>
      </c>
      <c r="C8" s="184"/>
      <c r="D8" s="184"/>
      <c r="E8" s="68">
        <v>44180</v>
      </c>
      <c r="F8" s="58" t="s">
        <v>98</v>
      </c>
      <c r="G8" s="185" t="s">
        <v>137</v>
      </c>
      <c r="H8" s="186"/>
      <c r="I8" s="150" t="s">
        <v>15</v>
      </c>
      <c r="J8" s="151"/>
      <c r="K8" s="109">
        <v>43490</v>
      </c>
      <c r="L8" s="51"/>
    </row>
    <row r="9" spans="1:19" s="13" customFormat="1" ht="9.75" customHeight="1" x14ac:dyDescent="0.35">
      <c r="B9" s="171" t="str">
        <f>F2</f>
        <v>Modernizace TNS Týniště nad Orlicí (Voklik)</v>
      </c>
      <c r="C9" s="172"/>
      <c r="D9" s="172"/>
      <c r="E9" s="172"/>
      <c r="F9" s="172"/>
      <c r="G9" s="172"/>
      <c r="H9" s="172"/>
      <c r="I9" s="172"/>
      <c r="J9" s="172"/>
      <c r="K9" s="19" t="str">
        <f>$I$5</f>
        <v>ISPROFOND:</v>
      </c>
      <c r="L9" s="52" t="str">
        <f>K5</f>
        <v>5523720005</v>
      </c>
    </row>
    <row r="10" spans="1:19" s="13" customFormat="1" ht="15" customHeight="1" x14ac:dyDescent="0.35">
      <c r="B10" s="169" t="s">
        <v>10</v>
      </c>
      <c r="C10" s="148" t="s">
        <v>0</v>
      </c>
      <c r="D10" s="148" t="s">
        <v>1</v>
      </c>
      <c r="E10" s="148" t="s">
        <v>11</v>
      </c>
      <c r="F10" s="146" t="s">
        <v>27</v>
      </c>
      <c r="G10" s="146" t="s">
        <v>2</v>
      </c>
      <c r="H10" s="146" t="s">
        <v>3</v>
      </c>
      <c r="I10" s="148" t="s">
        <v>12</v>
      </c>
      <c r="J10" s="148" t="s">
        <v>13</v>
      </c>
      <c r="K10" s="160" t="s">
        <v>89</v>
      </c>
      <c r="L10" s="161"/>
    </row>
    <row r="11" spans="1:19" s="13" customFormat="1" ht="15" customHeight="1" x14ac:dyDescent="0.35">
      <c r="B11" s="169"/>
      <c r="C11" s="148"/>
      <c r="D11" s="148"/>
      <c r="E11" s="148"/>
      <c r="F11" s="146"/>
      <c r="G11" s="146"/>
      <c r="H11" s="146"/>
      <c r="I11" s="148"/>
      <c r="J11" s="148"/>
      <c r="K11" s="160"/>
      <c r="L11" s="161"/>
    </row>
    <row r="12" spans="1:19" s="13" customFormat="1" ht="12.75" customHeight="1" thickBot="1" x14ac:dyDescent="0.4">
      <c r="B12" s="170"/>
      <c r="C12" s="149"/>
      <c r="D12" s="149"/>
      <c r="E12" s="149"/>
      <c r="F12" s="147"/>
      <c r="G12" s="147"/>
      <c r="H12" s="147"/>
      <c r="I12" s="149"/>
      <c r="J12" s="149"/>
      <c r="K12" s="20" t="s">
        <v>14</v>
      </c>
      <c r="L12" s="21" t="s">
        <v>4</v>
      </c>
    </row>
    <row r="13" spans="1:19" s="1" customFormat="1" ht="13.5" thickBot="1" x14ac:dyDescent="0.4">
      <c r="A13" s="70" t="s">
        <v>29</v>
      </c>
      <c r="B13" s="101" t="s">
        <v>19</v>
      </c>
      <c r="C13" s="102" t="s">
        <v>139</v>
      </c>
      <c r="D13" s="103"/>
      <c r="E13" s="103"/>
      <c r="F13" s="103" t="s">
        <v>138</v>
      </c>
      <c r="G13" s="104"/>
      <c r="H13" s="104"/>
      <c r="I13" s="104"/>
      <c r="J13" s="105"/>
      <c r="K13" s="104"/>
      <c r="L13" s="106"/>
    </row>
    <row r="14" spans="1:19" s="100" customFormat="1" ht="11" thickBot="1" x14ac:dyDescent="0.4">
      <c r="A14" s="71" t="s">
        <v>6</v>
      </c>
      <c r="B14" s="110">
        <f>1+MAX($B$13:B13)</f>
        <v>1</v>
      </c>
      <c r="C14" s="111" t="s">
        <v>140</v>
      </c>
      <c r="D14" s="111"/>
      <c r="E14" s="111" t="s">
        <v>141</v>
      </c>
      <c r="F14" s="112" t="s">
        <v>142</v>
      </c>
      <c r="G14" s="111" t="s">
        <v>143</v>
      </c>
      <c r="H14" s="113">
        <v>20</v>
      </c>
      <c r="I14" s="113"/>
      <c r="J14" s="113" t="str">
        <f>IF(ISNUMBER(I14),ROUND(H14*I14,3),"")</f>
        <v/>
      </c>
      <c r="K14" s="114"/>
      <c r="L14" s="125">
        <f>ROUND(H14*K14,2)</f>
        <v>0</v>
      </c>
    </row>
    <row r="15" spans="1:19" s="100" customFormat="1" x14ac:dyDescent="0.35">
      <c r="A15" s="71" t="s">
        <v>5</v>
      </c>
      <c r="B15" s="15"/>
      <c r="C15" s="12"/>
      <c r="D15" s="12"/>
      <c r="E15" s="12"/>
      <c r="F15" s="115" t="s">
        <v>144</v>
      </c>
      <c r="G15" s="6"/>
      <c r="H15" s="6"/>
      <c r="I15" s="6"/>
      <c r="J15" s="6"/>
      <c r="K15" s="6"/>
      <c r="L15" s="16"/>
    </row>
    <row r="16" spans="1:19" s="100" customFormat="1" x14ac:dyDescent="0.35">
      <c r="A16" s="71" t="s">
        <v>7</v>
      </c>
      <c r="B16" s="15"/>
      <c r="C16" s="12"/>
      <c r="D16" s="12"/>
      <c r="E16" s="12"/>
      <c r="F16" s="116" t="s">
        <v>145</v>
      </c>
      <c r="G16" s="6"/>
      <c r="H16" s="6"/>
      <c r="I16" s="6"/>
      <c r="J16" s="6"/>
      <c r="K16" s="6"/>
      <c r="L16" s="16"/>
    </row>
    <row r="17" spans="1:12" s="100" customFormat="1" ht="10.5" thickBot="1" x14ac:dyDescent="0.4">
      <c r="A17" s="71" t="s">
        <v>8</v>
      </c>
      <c r="B17" s="17"/>
      <c r="C17" s="14"/>
      <c r="D17" s="14"/>
      <c r="E17" s="14"/>
      <c r="F17" s="117" t="s">
        <v>130</v>
      </c>
      <c r="G17" s="7"/>
      <c r="H17" s="7"/>
      <c r="I17" s="7"/>
      <c r="J17" s="7"/>
      <c r="K17" s="7"/>
      <c r="L17" s="16"/>
    </row>
    <row r="18" spans="1:12" ht="11" thickBot="1" x14ac:dyDescent="0.25">
      <c r="A18" s="8" t="s">
        <v>6</v>
      </c>
      <c r="B18" s="110">
        <f>1+MAX($B$13:B17)</f>
        <v>2</v>
      </c>
      <c r="C18" s="111" t="s">
        <v>146</v>
      </c>
      <c r="D18" s="111"/>
      <c r="E18" s="111" t="s">
        <v>147</v>
      </c>
      <c r="F18" s="112" t="s">
        <v>148</v>
      </c>
      <c r="G18" s="111" t="s">
        <v>143</v>
      </c>
      <c r="H18" s="113">
        <v>1</v>
      </c>
      <c r="I18" s="113"/>
      <c r="J18" s="113" t="str">
        <f>IF(ISNUMBER(I18),ROUND(H18*I18,3),"")</f>
        <v/>
      </c>
      <c r="K18" s="127"/>
      <c r="L18" s="128">
        <f>ROUND(H18*K18,2)</f>
        <v>0</v>
      </c>
    </row>
    <row r="19" spans="1:12" x14ac:dyDescent="0.2">
      <c r="A19" s="8" t="s">
        <v>5</v>
      </c>
      <c r="B19" s="15"/>
      <c r="C19" s="12"/>
      <c r="D19" s="12"/>
      <c r="E19" s="12"/>
      <c r="F19" s="115"/>
      <c r="G19" s="6"/>
      <c r="H19" s="6"/>
      <c r="I19" s="6"/>
      <c r="J19" s="6"/>
      <c r="K19" s="6"/>
    </row>
    <row r="20" spans="1:12" x14ac:dyDescent="0.2">
      <c r="A20" s="8" t="s">
        <v>7</v>
      </c>
      <c r="B20" s="15"/>
      <c r="C20" s="12"/>
      <c r="D20" s="12"/>
      <c r="E20" s="12"/>
      <c r="F20" s="116" t="s">
        <v>145</v>
      </c>
      <c r="G20" s="6"/>
      <c r="H20" s="6"/>
      <c r="I20" s="6"/>
      <c r="J20" s="6"/>
      <c r="K20" s="6"/>
    </row>
    <row r="21" spans="1:12" ht="10.5" thickBot="1" x14ac:dyDescent="0.25">
      <c r="A21" s="8" t="s">
        <v>8</v>
      </c>
      <c r="B21" s="17"/>
      <c r="C21" s="14"/>
      <c r="D21" s="14"/>
      <c r="E21" s="14"/>
      <c r="F21" s="117" t="s">
        <v>130</v>
      </c>
      <c r="G21" s="7"/>
      <c r="H21" s="7"/>
      <c r="I21" s="7"/>
      <c r="J21" s="7"/>
      <c r="K21" s="7"/>
    </row>
    <row r="22" spans="1:12" ht="11" thickBot="1" x14ac:dyDescent="0.25">
      <c r="A22" s="8" t="s">
        <v>6</v>
      </c>
      <c r="B22" s="110">
        <f>1+MAX($B$13:B21)</f>
        <v>3</v>
      </c>
      <c r="C22" s="111" t="s">
        <v>146</v>
      </c>
      <c r="D22" s="111"/>
      <c r="E22" s="111" t="s">
        <v>147</v>
      </c>
      <c r="F22" s="112" t="s">
        <v>149</v>
      </c>
      <c r="G22" s="111" t="s">
        <v>143</v>
      </c>
      <c r="H22" s="113">
        <v>1</v>
      </c>
      <c r="I22" s="113"/>
      <c r="J22" s="113" t="str">
        <f>IF(ISNUMBER(I22),ROUND(H22*I22,3),"")</f>
        <v/>
      </c>
      <c r="K22" s="114"/>
      <c r="L22" s="126">
        <f>ROUND(H22*K22,2)</f>
        <v>0</v>
      </c>
    </row>
    <row r="23" spans="1:12" x14ac:dyDescent="0.2">
      <c r="A23" s="8" t="s">
        <v>5</v>
      </c>
      <c r="B23" s="15"/>
      <c r="C23" s="12"/>
      <c r="D23" s="12"/>
      <c r="E23" s="12"/>
      <c r="F23" s="115"/>
      <c r="G23" s="6"/>
      <c r="H23" s="6"/>
      <c r="I23" s="6"/>
      <c r="J23" s="6"/>
      <c r="K23" s="6"/>
    </row>
    <row r="24" spans="1:12" x14ac:dyDescent="0.2">
      <c r="A24" s="8" t="s">
        <v>7</v>
      </c>
      <c r="B24" s="15"/>
      <c r="C24" s="12"/>
      <c r="D24" s="12"/>
      <c r="E24" s="12"/>
      <c r="F24" s="116" t="s">
        <v>145</v>
      </c>
      <c r="G24" s="6"/>
      <c r="H24" s="6"/>
      <c r="I24" s="6"/>
      <c r="J24" s="6"/>
      <c r="K24" s="6"/>
    </row>
    <row r="25" spans="1:12" ht="10.5" thickBot="1" x14ac:dyDescent="0.25">
      <c r="A25" s="8" t="s">
        <v>8</v>
      </c>
      <c r="B25" s="17"/>
      <c r="C25" s="14"/>
      <c r="D25" s="14"/>
      <c r="E25" s="14"/>
      <c r="F25" s="117" t="s">
        <v>130</v>
      </c>
      <c r="G25" s="7"/>
      <c r="H25" s="7"/>
      <c r="I25" s="7"/>
      <c r="J25" s="7"/>
      <c r="K25" s="7"/>
    </row>
    <row r="26" spans="1:12" ht="11" thickBot="1" x14ac:dyDescent="0.25">
      <c r="A26" s="8" t="s">
        <v>6</v>
      </c>
      <c r="B26" s="110">
        <f>1+MAX($B$13:B25)</f>
        <v>4</v>
      </c>
      <c r="C26" s="111" t="s">
        <v>150</v>
      </c>
      <c r="D26" s="111"/>
      <c r="E26" s="111" t="s">
        <v>141</v>
      </c>
      <c r="F26" s="112" t="s">
        <v>151</v>
      </c>
      <c r="G26" s="111" t="s">
        <v>143</v>
      </c>
      <c r="H26" s="113">
        <v>2</v>
      </c>
      <c r="I26" s="113"/>
      <c r="J26" s="113" t="str">
        <f>IF(ISNUMBER(I26),ROUND(H26*I26,3),"")</f>
        <v/>
      </c>
      <c r="K26" s="114"/>
      <c r="L26" s="126">
        <f>ROUND(H26*K26,2)</f>
        <v>0</v>
      </c>
    </row>
    <row r="27" spans="1:12" x14ac:dyDescent="0.2">
      <c r="A27" s="8" t="s">
        <v>5</v>
      </c>
      <c r="B27" s="15"/>
      <c r="C27" s="12"/>
      <c r="D27" s="12"/>
      <c r="E27" s="12"/>
      <c r="F27" s="115"/>
      <c r="G27" s="6"/>
      <c r="H27" s="6"/>
      <c r="I27" s="6"/>
      <c r="J27" s="6"/>
      <c r="K27" s="6"/>
    </row>
    <row r="28" spans="1:12" x14ac:dyDescent="0.2">
      <c r="A28" s="8" t="s">
        <v>7</v>
      </c>
      <c r="B28" s="15"/>
      <c r="C28" s="12"/>
      <c r="D28" s="12"/>
      <c r="E28" s="12"/>
      <c r="F28" s="116" t="s">
        <v>145</v>
      </c>
      <c r="G28" s="6"/>
      <c r="H28" s="6"/>
      <c r="I28" s="6"/>
      <c r="J28" s="6"/>
      <c r="K28" s="6"/>
    </row>
    <row r="29" spans="1:12" ht="10.5" thickBot="1" x14ac:dyDescent="0.25">
      <c r="A29" s="8" t="s">
        <v>8</v>
      </c>
      <c r="B29" s="17"/>
      <c r="C29" s="14"/>
      <c r="D29" s="14"/>
      <c r="E29" s="14"/>
      <c r="F29" s="117" t="s">
        <v>130</v>
      </c>
      <c r="G29" s="7"/>
      <c r="H29" s="7"/>
      <c r="I29" s="7"/>
      <c r="J29" s="7"/>
      <c r="K29" s="7"/>
    </row>
    <row r="30" spans="1:12" ht="11" thickBot="1" x14ac:dyDescent="0.25">
      <c r="A30" s="8" t="s">
        <v>6</v>
      </c>
      <c r="B30" s="110">
        <f>1+MAX($B$13:B29)</f>
        <v>5</v>
      </c>
      <c r="C30" s="111" t="s">
        <v>152</v>
      </c>
      <c r="D30" s="111"/>
      <c r="E30" s="111" t="s">
        <v>141</v>
      </c>
      <c r="F30" s="112" t="s">
        <v>153</v>
      </c>
      <c r="G30" s="111" t="s">
        <v>143</v>
      </c>
      <c r="H30" s="113">
        <v>2</v>
      </c>
      <c r="I30" s="113"/>
      <c r="J30" s="113" t="str">
        <f>IF(ISNUMBER(I30),ROUND(H30*I30,3),"")</f>
        <v/>
      </c>
      <c r="K30" s="114"/>
      <c r="L30" s="126">
        <f>ROUND(H30*K30,2)</f>
        <v>0</v>
      </c>
    </row>
    <row r="31" spans="1:12" x14ac:dyDescent="0.2">
      <c r="A31" s="8" t="s">
        <v>5</v>
      </c>
      <c r="B31" s="15"/>
      <c r="C31" s="12"/>
      <c r="D31" s="12"/>
      <c r="E31" s="12"/>
      <c r="F31" s="115"/>
      <c r="G31" s="6"/>
      <c r="H31" s="6"/>
      <c r="I31" s="6"/>
      <c r="J31" s="6"/>
      <c r="K31" s="6"/>
    </row>
    <row r="32" spans="1:12" x14ac:dyDescent="0.2">
      <c r="A32" s="8" t="s">
        <v>7</v>
      </c>
      <c r="B32" s="15"/>
      <c r="C32" s="12"/>
      <c r="D32" s="12"/>
      <c r="E32" s="12"/>
      <c r="F32" s="116" t="s">
        <v>145</v>
      </c>
      <c r="G32" s="6"/>
      <c r="H32" s="6"/>
      <c r="I32" s="6"/>
      <c r="J32" s="6"/>
      <c r="K32" s="6"/>
    </row>
    <row r="33" spans="1:12" ht="10.5" thickBot="1" x14ac:dyDescent="0.25">
      <c r="A33" s="8" t="s">
        <v>8</v>
      </c>
      <c r="B33" s="17"/>
      <c r="C33" s="14"/>
      <c r="D33" s="14"/>
      <c r="E33" s="14"/>
      <c r="F33" s="117" t="s">
        <v>130</v>
      </c>
      <c r="G33" s="7"/>
      <c r="H33" s="7"/>
      <c r="I33" s="7"/>
      <c r="J33" s="7"/>
      <c r="K33" s="7"/>
    </row>
    <row r="34" spans="1:12" ht="11" thickBot="1" x14ac:dyDescent="0.25">
      <c r="A34" s="8" t="s">
        <v>6</v>
      </c>
      <c r="B34" s="110">
        <f>1+MAX($B$13:B33)</f>
        <v>6</v>
      </c>
      <c r="C34" s="111" t="s">
        <v>154</v>
      </c>
      <c r="D34" s="111"/>
      <c r="E34" s="111" t="s">
        <v>141</v>
      </c>
      <c r="F34" s="112" t="s">
        <v>155</v>
      </c>
      <c r="G34" s="111" t="s">
        <v>156</v>
      </c>
      <c r="H34" s="113">
        <v>50</v>
      </c>
      <c r="I34" s="113"/>
      <c r="J34" s="113" t="str">
        <f>IF(ISNUMBER(I34),ROUND(H34*I34,3),"")</f>
        <v/>
      </c>
      <c r="K34" s="114"/>
      <c r="L34" s="126">
        <f>ROUND(H34*K34,2)</f>
        <v>0</v>
      </c>
    </row>
    <row r="35" spans="1:12" x14ac:dyDescent="0.2">
      <c r="A35" s="8" t="s">
        <v>5</v>
      </c>
      <c r="B35" s="15"/>
      <c r="C35" s="12"/>
      <c r="D35" s="12"/>
      <c r="E35" s="12"/>
      <c r="F35" s="115"/>
      <c r="G35" s="6"/>
      <c r="H35" s="6"/>
      <c r="I35" s="6"/>
      <c r="J35" s="6"/>
      <c r="K35" s="6"/>
    </row>
    <row r="36" spans="1:12" x14ac:dyDescent="0.2">
      <c r="A36" s="8" t="s">
        <v>7</v>
      </c>
      <c r="B36" s="15"/>
      <c r="C36" s="12"/>
      <c r="D36" s="12"/>
      <c r="E36" s="12"/>
      <c r="F36" s="116" t="s">
        <v>145</v>
      </c>
      <c r="G36" s="6"/>
      <c r="H36" s="6"/>
      <c r="I36" s="6"/>
      <c r="J36" s="6"/>
      <c r="K36" s="6"/>
    </row>
    <row r="37" spans="1:12" ht="10.5" thickBot="1" x14ac:dyDescent="0.25">
      <c r="A37" s="8" t="s">
        <v>8</v>
      </c>
      <c r="B37" s="17"/>
      <c r="C37" s="14"/>
      <c r="D37" s="14"/>
      <c r="E37" s="14"/>
      <c r="F37" s="117" t="s">
        <v>130</v>
      </c>
      <c r="G37" s="7"/>
      <c r="H37" s="7"/>
      <c r="I37" s="7"/>
      <c r="J37" s="7"/>
      <c r="K37" s="7"/>
    </row>
    <row r="38" spans="1:12" ht="11" thickBot="1" x14ac:dyDescent="0.25">
      <c r="A38" s="8" t="s">
        <v>6</v>
      </c>
      <c r="B38" s="110">
        <f>1+MAX($B$13:B37)</f>
        <v>7</v>
      </c>
      <c r="C38" s="111" t="s">
        <v>157</v>
      </c>
      <c r="D38" s="111"/>
      <c r="E38" s="111" t="s">
        <v>141</v>
      </c>
      <c r="F38" s="112" t="s">
        <v>158</v>
      </c>
      <c r="G38" s="111" t="s">
        <v>156</v>
      </c>
      <c r="H38" s="113">
        <v>50</v>
      </c>
      <c r="I38" s="113"/>
      <c r="J38" s="113" t="str">
        <f>IF(ISNUMBER(I38),ROUND(H38*I38,3),"")</f>
        <v/>
      </c>
      <c r="K38" s="114"/>
      <c r="L38" s="126">
        <f>ROUND(H38*K38,2)</f>
        <v>0</v>
      </c>
    </row>
    <row r="39" spans="1:12" x14ac:dyDescent="0.2">
      <c r="A39" s="8" t="s">
        <v>5</v>
      </c>
      <c r="B39" s="15"/>
      <c r="C39" s="12"/>
      <c r="D39" s="12"/>
      <c r="E39" s="12"/>
      <c r="F39" s="115"/>
      <c r="G39" s="6"/>
      <c r="H39" s="6"/>
      <c r="I39" s="6"/>
      <c r="J39" s="6"/>
      <c r="K39" s="6"/>
    </row>
    <row r="40" spans="1:12" x14ac:dyDescent="0.2">
      <c r="A40" s="8" t="s">
        <v>7</v>
      </c>
      <c r="B40" s="15"/>
      <c r="C40" s="12"/>
      <c r="D40" s="12"/>
      <c r="E40" s="12"/>
      <c r="F40" s="116" t="s">
        <v>145</v>
      </c>
      <c r="G40" s="6"/>
      <c r="H40" s="6"/>
      <c r="I40" s="6"/>
      <c r="J40" s="6"/>
      <c r="K40" s="6"/>
    </row>
    <row r="41" spans="1:12" ht="10.5" thickBot="1" x14ac:dyDescent="0.25">
      <c r="A41" s="8" t="s">
        <v>8</v>
      </c>
      <c r="B41" s="17"/>
      <c r="C41" s="14"/>
      <c r="D41" s="14"/>
      <c r="E41" s="14"/>
      <c r="F41" s="117" t="s">
        <v>130</v>
      </c>
      <c r="G41" s="7"/>
      <c r="H41" s="7"/>
      <c r="I41" s="7"/>
      <c r="J41" s="7"/>
      <c r="K41" s="7"/>
    </row>
    <row r="42" spans="1:12" ht="11" thickBot="1" x14ac:dyDescent="0.25">
      <c r="A42" s="8" t="s">
        <v>6</v>
      </c>
      <c r="B42" s="110">
        <f>1+MAX($B$13:B41)</f>
        <v>8</v>
      </c>
      <c r="C42" s="111" t="s">
        <v>159</v>
      </c>
      <c r="D42" s="111"/>
      <c r="E42" s="111" t="s">
        <v>141</v>
      </c>
      <c r="F42" s="112" t="s">
        <v>160</v>
      </c>
      <c r="G42" s="111" t="s">
        <v>156</v>
      </c>
      <c r="H42" s="113">
        <v>50</v>
      </c>
      <c r="I42" s="113"/>
      <c r="J42" s="113" t="str">
        <f>IF(ISNUMBER(I42),ROUND(H42*I42,3),"")</f>
        <v/>
      </c>
      <c r="K42" s="114"/>
      <c r="L42" s="126">
        <f>ROUND(H42*K42,2)</f>
        <v>0</v>
      </c>
    </row>
    <row r="43" spans="1:12" x14ac:dyDescent="0.2">
      <c r="A43" s="8" t="s">
        <v>5</v>
      </c>
      <c r="B43" s="15"/>
      <c r="C43" s="12"/>
      <c r="D43" s="12"/>
      <c r="E43" s="12"/>
      <c r="F43" s="115"/>
      <c r="G43" s="6"/>
      <c r="H43" s="6"/>
      <c r="I43" s="6"/>
      <c r="J43" s="6"/>
      <c r="K43" s="6"/>
    </row>
    <row r="44" spans="1:12" x14ac:dyDescent="0.2">
      <c r="A44" s="8" t="s">
        <v>7</v>
      </c>
      <c r="B44" s="15"/>
      <c r="C44" s="12"/>
      <c r="D44" s="12"/>
      <c r="E44" s="12"/>
      <c r="F44" s="116" t="s">
        <v>145</v>
      </c>
      <c r="G44" s="6"/>
      <c r="H44" s="6"/>
      <c r="I44" s="6"/>
      <c r="J44" s="6"/>
      <c r="K44" s="6"/>
    </row>
    <row r="45" spans="1:12" ht="10.5" thickBot="1" x14ac:dyDescent="0.25">
      <c r="A45" s="8" t="s">
        <v>8</v>
      </c>
      <c r="B45" s="17"/>
      <c r="C45" s="14"/>
      <c r="D45" s="14"/>
      <c r="E45" s="14"/>
      <c r="F45" s="117" t="s">
        <v>130</v>
      </c>
      <c r="G45" s="7"/>
      <c r="H45" s="7"/>
      <c r="I45" s="7"/>
      <c r="J45" s="7"/>
      <c r="K45" s="7"/>
    </row>
    <row r="46" spans="1:12" ht="11" thickBot="1" x14ac:dyDescent="0.25">
      <c r="A46" s="8" t="s">
        <v>6</v>
      </c>
      <c r="B46" s="110">
        <f>1+MAX($B$13:B45)</f>
        <v>9</v>
      </c>
      <c r="C46" s="111" t="s">
        <v>161</v>
      </c>
      <c r="D46" s="111"/>
      <c r="E46" s="111" t="s">
        <v>141</v>
      </c>
      <c r="F46" s="112" t="s">
        <v>162</v>
      </c>
      <c r="G46" s="111" t="s">
        <v>156</v>
      </c>
      <c r="H46" s="113">
        <v>50</v>
      </c>
      <c r="I46" s="113"/>
      <c r="J46" s="113" t="str">
        <f>IF(ISNUMBER(I46),ROUND(H46*I46,3),"")</f>
        <v/>
      </c>
      <c r="K46" s="114"/>
      <c r="L46" s="126">
        <f>ROUND(H46*K46,2)</f>
        <v>0</v>
      </c>
    </row>
    <row r="47" spans="1:12" x14ac:dyDescent="0.2">
      <c r="A47" s="8" t="s">
        <v>5</v>
      </c>
      <c r="B47" s="15"/>
      <c r="C47" s="12"/>
      <c r="D47" s="12"/>
      <c r="E47" s="12"/>
      <c r="F47" s="115"/>
      <c r="G47" s="6"/>
      <c r="H47" s="6"/>
      <c r="I47" s="6"/>
      <c r="J47" s="6"/>
      <c r="K47" s="6"/>
    </row>
    <row r="48" spans="1:12" x14ac:dyDescent="0.2">
      <c r="A48" s="8" t="s">
        <v>7</v>
      </c>
      <c r="B48" s="15"/>
      <c r="C48" s="12"/>
      <c r="D48" s="12"/>
      <c r="E48" s="12"/>
      <c r="F48" s="116" t="s">
        <v>145</v>
      </c>
      <c r="G48" s="6"/>
      <c r="H48" s="6"/>
      <c r="I48" s="6"/>
      <c r="J48" s="6"/>
      <c r="K48" s="6"/>
    </row>
    <row r="49" spans="1:12" ht="10.5" thickBot="1" x14ac:dyDescent="0.25">
      <c r="A49" s="8" t="s">
        <v>8</v>
      </c>
      <c r="B49" s="17"/>
      <c r="C49" s="14"/>
      <c r="D49" s="14"/>
      <c r="E49" s="14"/>
      <c r="F49" s="117" t="s">
        <v>130</v>
      </c>
      <c r="G49" s="7"/>
      <c r="H49" s="7"/>
      <c r="I49" s="7"/>
      <c r="J49" s="7"/>
      <c r="K49" s="7"/>
    </row>
    <row r="50" spans="1:12" ht="11" thickBot="1" x14ac:dyDescent="0.25">
      <c r="A50" s="8" t="s">
        <v>6</v>
      </c>
      <c r="B50" s="110">
        <f>1+MAX($B$13:B49)</f>
        <v>10</v>
      </c>
      <c r="C50" s="111" t="s">
        <v>163</v>
      </c>
      <c r="D50" s="111"/>
      <c r="E50" s="111" t="s">
        <v>141</v>
      </c>
      <c r="F50" s="112" t="s">
        <v>164</v>
      </c>
      <c r="G50" s="111" t="s">
        <v>143</v>
      </c>
      <c r="H50" s="113">
        <v>9</v>
      </c>
      <c r="I50" s="113"/>
      <c r="J50" s="113" t="str">
        <f>IF(ISNUMBER(I50),ROUND(H50*I50,3),"")</f>
        <v/>
      </c>
      <c r="K50" s="114"/>
      <c r="L50" s="126">
        <f>ROUND(H50*K50,2)</f>
        <v>0</v>
      </c>
    </row>
    <row r="51" spans="1:12" x14ac:dyDescent="0.2">
      <c r="A51" s="8" t="s">
        <v>5</v>
      </c>
      <c r="B51" s="15"/>
      <c r="C51" s="12"/>
      <c r="D51" s="12"/>
      <c r="E51" s="12"/>
      <c r="F51" s="115"/>
      <c r="G51" s="6"/>
      <c r="H51" s="6"/>
      <c r="I51" s="6"/>
      <c r="J51" s="6"/>
      <c r="K51" s="6"/>
    </row>
    <row r="52" spans="1:12" x14ac:dyDescent="0.2">
      <c r="A52" s="8" t="s">
        <v>7</v>
      </c>
      <c r="B52" s="15"/>
      <c r="C52" s="12"/>
      <c r="D52" s="12"/>
      <c r="E52" s="12"/>
      <c r="F52" s="116" t="s">
        <v>145</v>
      </c>
      <c r="G52" s="6"/>
      <c r="H52" s="6"/>
      <c r="I52" s="6"/>
      <c r="J52" s="6"/>
      <c r="K52" s="6"/>
    </row>
    <row r="53" spans="1:12" ht="10.5" thickBot="1" x14ac:dyDescent="0.25">
      <c r="A53" s="8" t="s">
        <v>8</v>
      </c>
      <c r="B53" s="17"/>
      <c r="C53" s="14"/>
      <c r="D53" s="14"/>
      <c r="E53" s="14"/>
      <c r="F53" s="117" t="s">
        <v>130</v>
      </c>
      <c r="G53" s="7"/>
      <c r="H53" s="7"/>
      <c r="I53" s="7"/>
      <c r="J53" s="7"/>
      <c r="K53" s="7"/>
    </row>
    <row r="54" spans="1:12" ht="11" thickBot="1" x14ac:dyDescent="0.25">
      <c r="A54" s="8" t="s">
        <v>6</v>
      </c>
      <c r="B54" s="110">
        <f>1+MAX($B$13:B53)</f>
        <v>11</v>
      </c>
      <c r="C54" s="111" t="s">
        <v>165</v>
      </c>
      <c r="D54" s="111"/>
      <c r="E54" s="111" t="s">
        <v>141</v>
      </c>
      <c r="F54" s="112" t="s">
        <v>166</v>
      </c>
      <c r="G54" s="111" t="s">
        <v>143</v>
      </c>
      <c r="H54" s="113">
        <v>40</v>
      </c>
      <c r="I54" s="113"/>
      <c r="J54" s="113" t="str">
        <f>IF(ISNUMBER(I54),ROUND(H54*I54,3),"")</f>
        <v/>
      </c>
      <c r="K54" s="114"/>
      <c r="L54" s="126">
        <f>ROUND(H54*K54,2)</f>
        <v>0</v>
      </c>
    </row>
    <row r="55" spans="1:12" x14ac:dyDescent="0.2">
      <c r="A55" s="8" t="s">
        <v>5</v>
      </c>
      <c r="B55" s="15"/>
      <c r="C55" s="12"/>
      <c r="D55" s="12"/>
      <c r="E55" s="12"/>
      <c r="F55" s="115"/>
      <c r="G55" s="6"/>
      <c r="H55" s="6"/>
      <c r="I55" s="6"/>
      <c r="J55" s="6"/>
      <c r="K55" s="6"/>
    </row>
    <row r="56" spans="1:12" x14ac:dyDescent="0.2">
      <c r="A56" s="8" t="s">
        <v>7</v>
      </c>
      <c r="B56" s="15"/>
      <c r="C56" s="12"/>
      <c r="D56" s="12"/>
      <c r="E56" s="12"/>
      <c r="F56" s="116" t="s">
        <v>145</v>
      </c>
      <c r="G56" s="6"/>
      <c r="H56" s="6"/>
      <c r="I56" s="6"/>
      <c r="J56" s="6"/>
      <c r="K56" s="6"/>
    </row>
    <row r="57" spans="1:12" ht="10.5" thickBot="1" x14ac:dyDescent="0.25">
      <c r="A57" s="8" t="s">
        <v>8</v>
      </c>
      <c r="B57" s="17"/>
      <c r="C57" s="14"/>
      <c r="D57" s="14"/>
      <c r="E57" s="14"/>
      <c r="F57" s="117" t="s">
        <v>130</v>
      </c>
      <c r="G57" s="7"/>
      <c r="H57" s="7"/>
      <c r="I57" s="7"/>
      <c r="J57" s="7"/>
      <c r="K57" s="7"/>
    </row>
    <row r="58" spans="1:12" ht="11" thickBot="1" x14ac:dyDescent="0.25">
      <c r="A58" s="8" t="s">
        <v>6</v>
      </c>
      <c r="B58" s="110">
        <f>1+MAX($B$13:B57)</f>
        <v>12</v>
      </c>
      <c r="C58" s="111" t="s">
        <v>167</v>
      </c>
      <c r="D58" s="111"/>
      <c r="E58" s="111" t="s">
        <v>141</v>
      </c>
      <c r="F58" s="112" t="s">
        <v>168</v>
      </c>
      <c r="G58" s="111" t="s">
        <v>143</v>
      </c>
      <c r="H58" s="113">
        <v>1</v>
      </c>
      <c r="I58" s="113"/>
      <c r="J58" s="113" t="str">
        <f>IF(ISNUMBER(I58),ROUND(H58*I58,3),"")</f>
        <v/>
      </c>
      <c r="K58" s="114"/>
      <c r="L58" s="126">
        <f>ROUND(H58*K58,2)</f>
        <v>0</v>
      </c>
    </row>
    <row r="59" spans="1:12" x14ac:dyDescent="0.2">
      <c r="A59" s="8" t="s">
        <v>5</v>
      </c>
      <c r="B59" s="15"/>
      <c r="C59" s="12"/>
      <c r="D59" s="12"/>
      <c r="E59" s="12"/>
      <c r="F59" s="115"/>
      <c r="G59" s="6"/>
      <c r="H59" s="6"/>
      <c r="I59" s="6"/>
      <c r="J59" s="6"/>
      <c r="K59" s="6"/>
    </row>
    <row r="60" spans="1:12" x14ac:dyDescent="0.2">
      <c r="A60" s="8" t="s">
        <v>7</v>
      </c>
      <c r="B60" s="15"/>
      <c r="C60" s="12"/>
      <c r="D60" s="12"/>
      <c r="E60" s="12"/>
      <c r="F60" s="116" t="s">
        <v>145</v>
      </c>
      <c r="G60" s="6"/>
      <c r="H60" s="6"/>
      <c r="I60" s="6"/>
      <c r="J60" s="6"/>
      <c r="K60" s="6"/>
    </row>
    <row r="61" spans="1:12" ht="10.5" thickBot="1" x14ac:dyDescent="0.25">
      <c r="A61" s="8" t="s">
        <v>8</v>
      </c>
      <c r="B61" s="17"/>
      <c r="C61" s="14"/>
      <c r="D61" s="14"/>
      <c r="E61" s="14"/>
      <c r="F61" s="117" t="s">
        <v>130</v>
      </c>
      <c r="G61" s="7"/>
      <c r="H61" s="7"/>
      <c r="I61" s="7"/>
      <c r="J61" s="7"/>
      <c r="K61" s="7"/>
    </row>
    <row r="62" spans="1:12" ht="11" thickBot="1" x14ac:dyDescent="0.25">
      <c r="A62" s="8" t="s">
        <v>6</v>
      </c>
      <c r="B62" s="110">
        <f>1+MAX($B$13:B61)</f>
        <v>13</v>
      </c>
      <c r="C62" s="111" t="s">
        <v>169</v>
      </c>
      <c r="D62" s="111"/>
      <c r="E62" s="111" t="s">
        <v>141</v>
      </c>
      <c r="F62" s="112" t="s">
        <v>170</v>
      </c>
      <c r="G62" s="111" t="s">
        <v>143</v>
      </c>
      <c r="H62" s="113">
        <v>1</v>
      </c>
      <c r="I62" s="113"/>
      <c r="J62" s="113" t="str">
        <f>IF(ISNUMBER(I62),ROUND(H62*I62,3),"")</f>
        <v/>
      </c>
      <c r="K62" s="114"/>
      <c r="L62" s="126">
        <f>ROUND(H62*K62,2)</f>
        <v>0</v>
      </c>
    </row>
    <row r="63" spans="1:12" x14ac:dyDescent="0.2">
      <c r="A63" s="8" t="s">
        <v>5</v>
      </c>
      <c r="B63" s="15"/>
      <c r="C63" s="12"/>
      <c r="D63" s="12"/>
      <c r="E63" s="12"/>
      <c r="F63" s="115"/>
      <c r="G63" s="6"/>
      <c r="H63" s="6"/>
      <c r="I63" s="6"/>
      <c r="J63" s="6"/>
      <c r="K63" s="6"/>
    </row>
    <row r="64" spans="1:12" x14ac:dyDescent="0.2">
      <c r="A64" s="8" t="s">
        <v>7</v>
      </c>
      <c r="B64" s="15"/>
      <c r="C64" s="12"/>
      <c r="D64" s="12"/>
      <c r="E64" s="12"/>
      <c r="F64" s="116" t="s">
        <v>145</v>
      </c>
      <c r="G64" s="6"/>
      <c r="H64" s="6"/>
      <c r="I64" s="6"/>
      <c r="J64" s="6"/>
      <c r="K64" s="6"/>
    </row>
    <row r="65" spans="1:12" ht="10.5" thickBot="1" x14ac:dyDescent="0.25">
      <c r="A65" s="8" t="s">
        <v>8</v>
      </c>
      <c r="B65" s="17"/>
      <c r="C65" s="14"/>
      <c r="D65" s="14"/>
      <c r="E65" s="14"/>
      <c r="F65" s="117" t="s">
        <v>130</v>
      </c>
      <c r="G65" s="7"/>
      <c r="H65" s="7"/>
      <c r="I65" s="7"/>
      <c r="J65" s="7"/>
      <c r="K65" s="7"/>
    </row>
    <row r="66" spans="1:12" ht="11" thickBot="1" x14ac:dyDescent="0.25">
      <c r="A66" s="8" t="s">
        <v>6</v>
      </c>
      <c r="B66" s="110">
        <f>1+MAX($B$13:B65)</f>
        <v>14</v>
      </c>
      <c r="C66" s="111" t="s">
        <v>171</v>
      </c>
      <c r="D66" s="111"/>
      <c r="E66" s="111" t="s">
        <v>141</v>
      </c>
      <c r="F66" s="112" t="s">
        <v>172</v>
      </c>
      <c r="G66" s="111" t="s">
        <v>143</v>
      </c>
      <c r="H66" s="113">
        <v>1</v>
      </c>
      <c r="I66" s="113"/>
      <c r="J66" s="113" t="str">
        <f>IF(ISNUMBER(I66),ROUND(H66*I66,3),"")</f>
        <v/>
      </c>
      <c r="K66" s="114"/>
      <c r="L66" s="126">
        <f>ROUND(H66*K66,2)</f>
        <v>0</v>
      </c>
    </row>
    <row r="67" spans="1:12" x14ac:dyDescent="0.2">
      <c r="A67" s="8" t="s">
        <v>5</v>
      </c>
      <c r="B67" s="15"/>
      <c r="C67" s="12"/>
      <c r="D67" s="12"/>
      <c r="E67" s="12"/>
      <c r="F67" s="115"/>
      <c r="G67" s="6"/>
      <c r="H67" s="6"/>
      <c r="I67" s="6"/>
      <c r="J67" s="6"/>
      <c r="K67" s="6"/>
    </row>
    <row r="68" spans="1:12" x14ac:dyDescent="0.2">
      <c r="A68" s="8" t="s">
        <v>7</v>
      </c>
      <c r="B68" s="15"/>
      <c r="C68" s="12"/>
      <c r="D68" s="12"/>
      <c r="E68" s="12"/>
      <c r="F68" s="116" t="s">
        <v>145</v>
      </c>
      <c r="G68" s="6"/>
      <c r="H68" s="6"/>
      <c r="I68" s="6"/>
      <c r="J68" s="6"/>
      <c r="K68" s="6"/>
    </row>
    <row r="69" spans="1:12" ht="10.5" thickBot="1" x14ac:dyDescent="0.25">
      <c r="A69" s="8" t="s">
        <v>8</v>
      </c>
      <c r="B69" s="17"/>
      <c r="C69" s="14"/>
      <c r="D69" s="14"/>
      <c r="E69" s="14"/>
      <c r="F69" s="117" t="s">
        <v>130</v>
      </c>
      <c r="G69" s="7"/>
      <c r="H69" s="7"/>
      <c r="I69" s="7"/>
      <c r="J69" s="7"/>
      <c r="K69" s="7"/>
    </row>
    <row r="70" spans="1:12" ht="11" thickBot="1" x14ac:dyDescent="0.25">
      <c r="A70" s="8" t="s">
        <v>6</v>
      </c>
      <c r="B70" s="110">
        <f>1+MAX($B$13:B69)</f>
        <v>15</v>
      </c>
      <c r="C70" s="111" t="s">
        <v>173</v>
      </c>
      <c r="D70" s="111"/>
      <c r="E70" s="111" t="s">
        <v>141</v>
      </c>
      <c r="F70" s="112" t="s">
        <v>174</v>
      </c>
      <c r="G70" s="111" t="s">
        <v>143</v>
      </c>
      <c r="H70" s="113">
        <v>1</v>
      </c>
      <c r="I70" s="113"/>
      <c r="J70" s="113" t="str">
        <f>IF(ISNUMBER(I70),ROUND(H70*I70,3),"")</f>
        <v/>
      </c>
      <c r="K70" s="114"/>
      <c r="L70" s="126">
        <f>ROUND(H70*K70,2)</f>
        <v>0</v>
      </c>
    </row>
    <row r="71" spans="1:12" x14ac:dyDescent="0.2">
      <c r="A71" s="8" t="s">
        <v>5</v>
      </c>
      <c r="B71" s="15"/>
      <c r="C71" s="12"/>
      <c r="D71" s="12"/>
      <c r="E71" s="12"/>
      <c r="F71" s="115"/>
      <c r="G71" s="6"/>
      <c r="H71" s="6"/>
      <c r="I71" s="6"/>
      <c r="J71" s="6"/>
      <c r="K71" s="6"/>
    </row>
    <row r="72" spans="1:12" x14ac:dyDescent="0.2">
      <c r="A72" s="8" t="s">
        <v>7</v>
      </c>
      <c r="B72" s="15"/>
      <c r="C72" s="12"/>
      <c r="D72" s="12"/>
      <c r="E72" s="12"/>
      <c r="F72" s="116" t="s">
        <v>145</v>
      </c>
      <c r="G72" s="6"/>
      <c r="H72" s="6"/>
      <c r="I72" s="6"/>
      <c r="J72" s="6"/>
      <c r="K72" s="6"/>
    </row>
    <row r="73" spans="1:12" ht="10.5" thickBot="1" x14ac:dyDescent="0.25">
      <c r="A73" s="8" t="s">
        <v>8</v>
      </c>
      <c r="B73" s="17"/>
      <c r="C73" s="14"/>
      <c r="D73" s="14"/>
      <c r="E73" s="14"/>
      <c r="F73" s="117" t="s">
        <v>130</v>
      </c>
      <c r="G73" s="7"/>
      <c r="H73" s="7"/>
      <c r="I73" s="7"/>
      <c r="J73" s="7"/>
      <c r="K73" s="7"/>
    </row>
    <row r="74" spans="1:12" ht="11" thickBot="1" x14ac:dyDescent="0.25">
      <c r="A74" s="8" t="s">
        <v>6</v>
      </c>
      <c r="B74" s="110">
        <f>1+MAX($B$13:B73)</f>
        <v>16</v>
      </c>
      <c r="C74" s="111" t="s">
        <v>175</v>
      </c>
      <c r="D74" s="111"/>
      <c r="E74" s="111" t="s">
        <v>141</v>
      </c>
      <c r="F74" s="112" t="s">
        <v>176</v>
      </c>
      <c r="G74" s="111" t="s">
        <v>143</v>
      </c>
      <c r="H74" s="113">
        <v>2</v>
      </c>
      <c r="I74" s="113"/>
      <c r="J74" s="113" t="str">
        <f>IF(ISNUMBER(I74),ROUND(H74*I74,3),"")</f>
        <v/>
      </c>
      <c r="K74" s="114"/>
      <c r="L74" s="126">
        <f>ROUND(H74*K74,2)</f>
        <v>0</v>
      </c>
    </row>
    <row r="75" spans="1:12" x14ac:dyDescent="0.2">
      <c r="A75" s="8" t="s">
        <v>5</v>
      </c>
      <c r="B75" s="15"/>
      <c r="C75" s="12"/>
      <c r="D75" s="12"/>
      <c r="E75" s="12"/>
      <c r="F75" s="115"/>
      <c r="G75" s="6"/>
      <c r="H75" s="6"/>
      <c r="I75" s="6"/>
      <c r="J75" s="6"/>
      <c r="K75" s="6"/>
    </row>
    <row r="76" spans="1:12" x14ac:dyDescent="0.2">
      <c r="A76" s="8" t="s">
        <v>7</v>
      </c>
      <c r="B76" s="15"/>
      <c r="C76" s="12"/>
      <c r="D76" s="12"/>
      <c r="E76" s="12"/>
      <c r="F76" s="116" t="s">
        <v>145</v>
      </c>
      <c r="G76" s="6"/>
      <c r="H76" s="6"/>
      <c r="I76" s="6"/>
      <c r="J76" s="6"/>
      <c r="K76" s="6"/>
    </row>
    <row r="77" spans="1:12" ht="10.5" thickBot="1" x14ac:dyDescent="0.25">
      <c r="A77" s="8" t="s">
        <v>8</v>
      </c>
      <c r="B77" s="17"/>
      <c r="C77" s="14"/>
      <c r="D77" s="14"/>
      <c r="E77" s="14"/>
      <c r="F77" s="117" t="s">
        <v>130</v>
      </c>
      <c r="G77" s="7"/>
      <c r="H77" s="7"/>
      <c r="I77" s="7"/>
      <c r="J77" s="7"/>
      <c r="K77" s="7"/>
    </row>
    <row r="78" spans="1:12" ht="11" thickBot="1" x14ac:dyDescent="0.25">
      <c r="A78" s="8" t="s">
        <v>6</v>
      </c>
      <c r="B78" s="110">
        <f>1+MAX($B$13:B77)</f>
        <v>17</v>
      </c>
      <c r="C78" s="111" t="s">
        <v>177</v>
      </c>
      <c r="D78" s="111"/>
      <c r="E78" s="111" t="s">
        <v>141</v>
      </c>
      <c r="F78" s="112" t="s">
        <v>178</v>
      </c>
      <c r="G78" s="111" t="s">
        <v>143</v>
      </c>
      <c r="H78" s="113">
        <v>2</v>
      </c>
      <c r="I78" s="113"/>
      <c r="J78" s="113" t="str">
        <f>IF(ISNUMBER(I78),ROUND(H78*I78,3),"")</f>
        <v/>
      </c>
      <c r="K78" s="114"/>
      <c r="L78" s="126">
        <f>ROUND(H78*K78,2)</f>
        <v>0</v>
      </c>
    </row>
    <row r="79" spans="1:12" x14ac:dyDescent="0.2">
      <c r="A79" s="8" t="s">
        <v>5</v>
      </c>
      <c r="B79" s="15"/>
      <c r="C79" s="12"/>
      <c r="D79" s="12"/>
      <c r="E79" s="12"/>
      <c r="F79" s="115"/>
      <c r="G79" s="6"/>
      <c r="H79" s="6"/>
      <c r="I79" s="6"/>
      <c r="J79" s="6"/>
      <c r="K79" s="6"/>
    </row>
    <row r="80" spans="1:12" x14ac:dyDescent="0.2">
      <c r="A80" s="8" t="s">
        <v>7</v>
      </c>
      <c r="B80" s="15"/>
      <c r="C80" s="12"/>
      <c r="D80" s="12"/>
      <c r="E80" s="12"/>
      <c r="F80" s="116" t="s">
        <v>145</v>
      </c>
      <c r="G80" s="6"/>
      <c r="H80" s="6"/>
      <c r="I80" s="6"/>
      <c r="J80" s="6"/>
      <c r="K80" s="6"/>
    </row>
    <row r="81" spans="1:12" ht="10.5" thickBot="1" x14ac:dyDescent="0.25">
      <c r="A81" s="8" t="s">
        <v>8</v>
      </c>
      <c r="B81" s="17"/>
      <c r="C81" s="14"/>
      <c r="D81" s="14"/>
      <c r="E81" s="14"/>
      <c r="F81" s="117" t="s">
        <v>130</v>
      </c>
      <c r="G81" s="7"/>
      <c r="H81" s="7"/>
      <c r="I81" s="7"/>
      <c r="J81" s="7"/>
      <c r="K81" s="7"/>
    </row>
    <row r="82" spans="1:12" ht="13" x14ac:dyDescent="0.2">
      <c r="A82" s="118" t="s">
        <v>82</v>
      </c>
      <c r="B82" s="119" t="s">
        <v>179</v>
      </c>
      <c r="C82" s="124" t="str">
        <f xml:space="preserve"> CONCATENATE("za Díl ",C13)</f>
        <v>za Díl M01</v>
      </c>
      <c r="D82" s="120"/>
      <c r="E82" s="120"/>
      <c r="F82" s="120" t="s">
        <v>138</v>
      </c>
      <c r="G82" s="121"/>
      <c r="H82" s="121"/>
      <c r="I82" s="121"/>
      <c r="J82" s="122"/>
      <c r="K82" s="121"/>
      <c r="L82" s="123">
        <f>SUM(L14:L81)</f>
        <v>0</v>
      </c>
    </row>
    <row r="83" spans="1:12" ht="10.5" thickBot="1" x14ac:dyDescent="0.25"/>
    <row r="84" spans="1:12" ht="13.5" thickBot="1" x14ac:dyDescent="0.25">
      <c r="A84" s="70" t="s">
        <v>29</v>
      </c>
      <c r="B84" s="101" t="s">
        <v>19</v>
      </c>
      <c r="C84" s="102" t="s">
        <v>180</v>
      </c>
      <c r="D84" s="103"/>
      <c r="E84" s="103"/>
      <c r="F84" s="103" t="s">
        <v>181</v>
      </c>
      <c r="G84" s="104"/>
      <c r="H84" s="104"/>
      <c r="I84" s="104"/>
      <c r="J84" s="105"/>
      <c r="K84" s="104"/>
      <c r="L84" s="106"/>
    </row>
    <row r="85" spans="1:12" ht="11" thickBot="1" x14ac:dyDescent="0.25">
      <c r="A85" s="129" t="s">
        <v>6</v>
      </c>
      <c r="B85" s="130">
        <f>1+MAX($B$13:B84)</f>
        <v>18</v>
      </c>
      <c r="C85" s="131" t="s">
        <v>163</v>
      </c>
      <c r="D85" s="131"/>
      <c r="E85" s="131" t="s">
        <v>141</v>
      </c>
      <c r="F85" s="132" t="s">
        <v>164</v>
      </c>
      <c r="G85" s="131" t="s">
        <v>143</v>
      </c>
      <c r="H85" s="133">
        <v>2</v>
      </c>
      <c r="I85" s="133"/>
      <c r="J85" s="133" t="str">
        <f>IF(ISNUMBER(I85),ROUND(H85*I85,3),"")</f>
        <v/>
      </c>
      <c r="K85" s="134"/>
      <c r="L85" s="135">
        <f>ROUND(H85*K85,2)</f>
        <v>0</v>
      </c>
    </row>
    <row r="86" spans="1:12" x14ac:dyDescent="0.2">
      <c r="A86" s="129" t="s">
        <v>5</v>
      </c>
      <c r="B86" s="136"/>
      <c r="C86" s="129"/>
      <c r="D86" s="129"/>
      <c r="E86" s="129"/>
      <c r="F86" s="137"/>
      <c r="G86" s="138"/>
      <c r="H86" s="138"/>
      <c r="I86" s="138"/>
      <c r="J86" s="138"/>
      <c r="K86" s="138"/>
      <c r="L86" s="139"/>
    </row>
    <row r="87" spans="1:12" x14ac:dyDescent="0.2">
      <c r="A87" s="129" t="s">
        <v>7</v>
      </c>
      <c r="B87" s="136"/>
      <c r="C87" s="129"/>
      <c r="D87" s="129"/>
      <c r="E87" s="129"/>
      <c r="F87" s="140" t="s">
        <v>145</v>
      </c>
      <c r="G87" s="138"/>
      <c r="H87" s="138"/>
      <c r="I87" s="138"/>
      <c r="J87" s="138"/>
      <c r="K87" s="138"/>
      <c r="L87" s="139"/>
    </row>
    <row r="88" spans="1:12" ht="10.5" thickBot="1" x14ac:dyDescent="0.25">
      <c r="A88" s="129" t="s">
        <v>8</v>
      </c>
      <c r="B88" s="141"/>
      <c r="C88" s="142"/>
      <c r="D88" s="142"/>
      <c r="E88" s="142"/>
      <c r="F88" s="143" t="s">
        <v>130</v>
      </c>
      <c r="G88" s="144"/>
      <c r="H88" s="144"/>
      <c r="I88" s="144"/>
      <c r="J88" s="144"/>
      <c r="K88" s="144"/>
      <c r="L88" s="145"/>
    </row>
    <row r="89" spans="1:12" ht="11" thickBot="1" x14ac:dyDescent="0.25">
      <c r="A89" s="129" t="s">
        <v>6</v>
      </c>
      <c r="B89" s="130">
        <f>1+MAX($B$13:B88)</f>
        <v>19</v>
      </c>
      <c r="C89" s="131" t="s">
        <v>165</v>
      </c>
      <c r="D89" s="131"/>
      <c r="E89" s="131" t="s">
        <v>141</v>
      </c>
      <c r="F89" s="132" t="s">
        <v>182</v>
      </c>
      <c r="G89" s="131" t="s">
        <v>143</v>
      </c>
      <c r="H89" s="133">
        <v>10</v>
      </c>
      <c r="I89" s="133"/>
      <c r="J89" s="133" t="str">
        <f>IF(ISNUMBER(I89),ROUND(H89*I89,3),"")</f>
        <v/>
      </c>
      <c r="K89" s="134"/>
      <c r="L89" s="135">
        <f>ROUND(H89*K89,2)</f>
        <v>0</v>
      </c>
    </row>
    <row r="90" spans="1:12" x14ac:dyDescent="0.2">
      <c r="A90" s="129" t="s">
        <v>5</v>
      </c>
      <c r="B90" s="136"/>
      <c r="C90" s="129"/>
      <c r="D90" s="129"/>
      <c r="E90" s="129"/>
      <c r="F90" s="137"/>
      <c r="G90" s="138"/>
      <c r="H90" s="138"/>
      <c r="I90" s="138"/>
      <c r="J90" s="138"/>
      <c r="K90" s="138"/>
      <c r="L90" s="139"/>
    </row>
    <row r="91" spans="1:12" x14ac:dyDescent="0.2">
      <c r="A91" s="129" t="s">
        <v>7</v>
      </c>
      <c r="B91" s="136"/>
      <c r="C91" s="129"/>
      <c r="D91" s="129"/>
      <c r="E91" s="129"/>
      <c r="F91" s="140" t="s">
        <v>145</v>
      </c>
      <c r="G91" s="138"/>
      <c r="H91" s="138"/>
      <c r="I91" s="138"/>
      <c r="J91" s="138"/>
      <c r="K91" s="138"/>
      <c r="L91" s="139"/>
    </row>
    <row r="92" spans="1:12" ht="10.5" thickBot="1" x14ac:dyDescent="0.25">
      <c r="A92" s="129" t="s">
        <v>8</v>
      </c>
      <c r="B92" s="141"/>
      <c r="C92" s="142"/>
      <c r="D92" s="142"/>
      <c r="E92" s="142"/>
      <c r="F92" s="143" t="s">
        <v>130</v>
      </c>
      <c r="G92" s="144"/>
      <c r="H92" s="144"/>
      <c r="I92" s="144"/>
      <c r="J92" s="144"/>
      <c r="K92" s="144"/>
      <c r="L92" s="145"/>
    </row>
    <row r="93" spans="1:12" ht="11" thickBot="1" x14ac:dyDescent="0.25">
      <c r="A93" s="129" t="s">
        <v>6</v>
      </c>
      <c r="B93" s="130">
        <f>1+MAX($B$13:B92)</f>
        <v>20</v>
      </c>
      <c r="C93" s="131" t="s">
        <v>165</v>
      </c>
      <c r="D93" s="131"/>
      <c r="E93" s="131" t="s">
        <v>141</v>
      </c>
      <c r="F93" s="132" t="s">
        <v>183</v>
      </c>
      <c r="G93" s="131" t="s">
        <v>143</v>
      </c>
      <c r="H93" s="133">
        <v>1</v>
      </c>
      <c r="I93" s="133"/>
      <c r="J93" s="133" t="str">
        <f>IF(ISNUMBER(I93),ROUND(H93*I93,3),"")</f>
        <v/>
      </c>
      <c r="K93" s="134"/>
      <c r="L93" s="135">
        <f>ROUND(H93*K93,2)</f>
        <v>0</v>
      </c>
    </row>
    <row r="94" spans="1:12" x14ac:dyDescent="0.2">
      <c r="A94" s="129" t="s">
        <v>5</v>
      </c>
      <c r="B94" s="136"/>
      <c r="C94" s="129"/>
      <c r="D94" s="129"/>
      <c r="E94" s="129"/>
      <c r="F94" s="137"/>
      <c r="G94" s="138"/>
      <c r="H94" s="138"/>
      <c r="I94" s="138"/>
      <c r="J94" s="138"/>
      <c r="K94" s="138"/>
      <c r="L94" s="139"/>
    </row>
    <row r="95" spans="1:12" x14ac:dyDescent="0.2">
      <c r="A95" s="129" t="s">
        <v>7</v>
      </c>
      <c r="B95" s="136"/>
      <c r="C95" s="129"/>
      <c r="D95" s="129"/>
      <c r="E95" s="129"/>
      <c r="F95" s="140" t="s">
        <v>145</v>
      </c>
      <c r="G95" s="138"/>
      <c r="H95" s="138"/>
      <c r="I95" s="138"/>
      <c r="J95" s="138"/>
      <c r="K95" s="138"/>
      <c r="L95" s="139"/>
    </row>
    <row r="96" spans="1:12" ht="10.5" thickBot="1" x14ac:dyDescent="0.25">
      <c r="A96" s="129" t="s">
        <v>8</v>
      </c>
      <c r="B96" s="141"/>
      <c r="C96" s="142"/>
      <c r="D96" s="142"/>
      <c r="E96" s="142"/>
      <c r="F96" s="143" t="s">
        <v>130</v>
      </c>
      <c r="G96" s="144"/>
      <c r="H96" s="144"/>
      <c r="I96" s="144"/>
      <c r="J96" s="144"/>
      <c r="K96" s="144"/>
      <c r="L96" s="145"/>
    </row>
    <row r="97" spans="1:12" ht="11" thickBot="1" x14ac:dyDescent="0.25">
      <c r="A97" s="129" t="s">
        <v>6</v>
      </c>
      <c r="B97" s="130">
        <f>1+MAX($B$13:B96)</f>
        <v>21</v>
      </c>
      <c r="C97" s="131" t="s">
        <v>165</v>
      </c>
      <c r="D97" s="131"/>
      <c r="E97" s="131" t="s">
        <v>141</v>
      </c>
      <c r="F97" s="132" t="s">
        <v>184</v>
      </c>
      <c r="G97" s="131" t="s">
        <v>143</v>
      </c>
      <c r="H97" s="133">
        <v>1</v>
      </c>
      <c r="I97" s="133"/>
      <c r="J97" s="133" t="str">
        <f>IF(ISNUMBER(I97),ROUND(H97*I97,3),"")</f>
        <v/>
      </c>
      <c r="K97" s="134"/>
      <c r="L97" s="135">
        <f>ROUND(H97*K97,2)</f>
        <v>0</v>
      </c>
    </row>
    <row r="98" spans="1:12" x14ac:dyDescent="0.2">
      <c r="A98" s="129" t="s">
        <v>5</v>
      </c>
      <c r="B98" s="136"/>
      <c r="C98" s="129"/>
      <c r="D98" s="129"/>
      <c r="E98" s="129"/>
      <c r="F98" s="137"/>
      <c r="G98" s="138"/>
      <c r="H98" s="138"/>
      <c r="I98" s="138"/>
      <c r="J98" s="138"/>
      <c r="K98" s="138"/>
      <c r="L98" s="139"/>
    </row>
    <row r="99" spans="1:12" x14ac:dyDescent="0.2">
      <c r="A99" s="129" t="s">
        <v>7</v>
      </c>
      <c r="B99" s="136"/>
      <c r="C99" s="129"/>
      <c r="D99" s="129"/>
      <c r="E99" s="129"/>
      <c r="F99" s="140" t="s">
        <v>145</v>
      </c>
      <c r="G99" s="138"/>
      <c r="H99" s="138"/>
      <c r="I99" s="138"/>
      <c r="J99" s="138"/>
      <c r="K99" s="138"/>
      <c r="L99" s="139"/>
    </row>
    <row r="100" spans="1:12" ht="10.5" thickBot="1" x14ac:dyDescent="0.25">
      <c r="A100" s="129" t="s">
        <v>8</v>
      </c>
      <c r="B100" s="141"/>
      <c r="C100" s="142"/>
      <c r="D100" s="142"/>
      <c r="E100" s="142"/>
      <c r="F100" s="143" t="s">
        <v>130</v>
      </c>
      <c r="G100" s="144"/>
      <c r="H100" s="144"/>
      <c r="I100" s="144"/>
      <c r="J100" s="144"/>
      <c r="K100" s="144"/>
      <c r="L100" s="145"/>
    </row>
    <row r="101" spans="1:12" ht="11" thickBot="1" x14ac:dyDescent="0.25">
      <c r="A101" s="129" t="s">
        <v>6</v>
      </c>
      <c r="B101" s="130">
        <f>1+MAX($B$13:B100)</f>
        <v>22</v>
      </c>
      <c r="C101" s="131" t="s">
        <v>185</v>
      </c>
      <c r="D101" s="131"/>
      <c r="E101" s="131" t="s">
        <v>141</v>
      </c>
      <c r="F101" s="132" t="s">
        <v>186</v>
      </c>
      <c r="G101" s="131" t="s">
        <v>143</v>
      </c>
      <c r="H101" s="133">
        <v>4</v>
      </c>
      <c r="I101" s="133"/>
      <c r="J101" s="133" t="str">
        <f>IF(ISNUMBER(I101),ROUND(H101*I101,3),"")</f>
        <v/>
      </c>
      <c r="K101" s="134"/>
      <c r="L101" s="135">
        <f>ROUND(H101*K101,2)</f>
        <v>0</v>
      </c>
    </row>
    <row r="102" spans="1:12" x14ac:dyDescent="0.2">
      <c r="A102" s="129" t="s">
        <v>5</v>
      </c>
      <c r="B102" s="136"/>
      <c r="C102" s="129"/>
      <c r="D102" s="129"/>
      <c r="E102" s="129"/>
      <c r="F102" s="137"/>
      <c r="G102" s="138"/>
      <c r="H102" s="138"/>
      <c r="I102" s="138"/>
      <c r="J102" s="138"/>
      <c r="K102" s="138"/>
      <c r="L102" s="139"/>
    </row>
    <row r="103" spans="1:12" x14ac:dyDescent="0.2">
      <c r="A103" s="129" t="s">
        <v>7</v>
      </c>
      <c r="B103" s="136"/>
      <c r="C103" s="129"/>
      <c r="D103" s="129"/>
      <c r="E103" s="129"/>
      <c r="F103" s="140" t="s">
        <v>145</v>
      </c>
      <c r="G103" s="138"/>
      <c r="H103" s="138"/>
      <c r="I103" s="138"/>
      <c r="J103" s="138"/>
      <c r="K103" s="138"/>
      <c r="L103" s="139"/>
    </row>
    <row r="104" spans="1:12" ht="10.5" thickBot="1" x14ac:dyDescent="0.25">
      <c r="A104" s="129" t="s">
        <v>8</v>
      </c>
      <c r="B104" s="141"/>
      <c r="C104" s="142"/>
      <c r="D104" s="142"/>
      <c r="E104" s="142"/>
      <c r="F104" s="143" t="s">
        <v>130</v>
      </c>
      <c r="G104" s="144"/>
      <c r="H104" s="144"/>
      <c r="I104" s="144"/>
      <c r="J104" s="144"/>
      <c r="K104" s="144"/>
      <c r="L104" s="145"/>
    </row>
    <row r="105" spans="1:12" ht="11" thickBot="1" x14ac:dyDescent="0.25">
      <c r="A105" s="129" t="s">
        <v>6</v>
      </c>
      <c r="B105" s="130">
        <f>1+MAX($B$13:B104)</f>
        <v>23</v>
      </c>
      <c r="C105" s="131" t="s">
        <v>187</v>
      </c>
      <c r="D105" s="131"/>
      <c r="E105" s="131" t="s">
        <v>141</v>
      </c>
      <c r="F105" s="132" t="s">
        <v>188</v>
      </c>
      <c r="G105" s="131" t="s">
        <v>143</v>
      </c>
      <c r="H105" s="133">
        <v>4</v>
      </c>
      <c r="I105" s="133"/>
      <c r="J105" s="133" t="str">
        <f>IF(ISNUMBER(I105),ROUND(H105*I105,3),"")</f>
        <v/>
      </c>
      <c r="K105" s="134"/>
      <c r="L105" s="135">
        <f>ROUND(H105*K105,2)</f>
        <v>0</v>
      </c>
    </row>
    <row r="106" spans="1:12" x14ac:dyDescent="0.2">
      <c r="A106" s="129" t="s">
        <v>5</v>
      </c>
      <c r="B106" s="136"/>
      <c r="C106" s="129"/>
      <c r="D106" s="129"/>
      <c r="E106" s="129"/>
      <c r="F106" s="137"/>
      <c r="G106" s="138"/>
      <c r="H106" s="138"/>
      <c r="I106" s="138"/>
      <c r="J106" s="138"/>
      <c r="K106" s="138"/>
      <c r="L106" s="139"/>
    </row>
    <row r="107" spans="1:12" x14ac:dyDescent="0.2">
      <c r="A107" s="129" t="s">
        <v>7</v>
      </c>
      <c r="B107" s="136"/>
      <c r="C107" s="129"/>
      <c r="D107" s="129"/>
      <c r="E107" s="129"/>
      <c r="F107" s="140" t="s">
        <v>145</v>
      </c>
      <c r="G107" s="138"/>
      <c r="H107" s="138"/>
      <c r="I107" s="138"/>
      <c r="J107" s="138"/>
      <c r="K107" s="138"/>
      <c r="L107" s="139"/>
    </row>
    <row r="108" spans="1:12" ht="10.5" thickBot="1" x14ac:dyDescent="0.25">
      <c r="A108" s="129" t="s">
        <v>8</v>
      </c>
      <c r="B108" s="141"/>
      <c r="C108" s="142"/>
      <c r="D108" s="142"/>
      <c r="E108" s="142"/>
      <c r="F108" s="143" t="s">
        <v>130</v>
      </c>
      <c r="G108" s="144"/>
      <c r="H108" s="144"/>
      <c r="I108" s="144"/>
      <c r="J108" s="144"/>
      <c r="K108" s="144"/>
      <c r="L108" s="145"/>
    </row>
    <row r="109" spans="1:12" ht="11" thickBot="1" x14ac:dyDescent="0.25">
      <c r="A109" s="129" t="s">
        <v>6</v>
      </c>
      <c r="B109" s="130">
        <f>1+MAX($B$13:B108)</f>
        <v>24</v>
      </c>
      <c r="C109" s="131" t="s">
        <v>159</v>
      </c>
      <c r="D109" s="131"/>
      <c r="E109" s="131" t="s">
        <v>141</v>
      </c>
      <c r="F109" s="132" t="s">
        <v>160</v>
      </c>
      <c r="G109" s="131" t="s">
        <v>156</v>
      </c>
      <c r="H109" s="133">
        <v>10</v>
      </c>
      <c r="I109" s="133"/>
      <c r="J109" s="133" t="str">
        <f>IF(ISNUMBER(I109),ROUND(H109*I109,3),"")</f>
        <v/>
      </c>
      <c r="K109" s="134"/>
      <c r="L109" s="135">
        <f>ROUND(H109*K109,2)</f>
        <v>0</v>
      </c>
    </row>
    <row r="110" spans="1:12" x14ac:dyDescent="0.2">
      <c r="A110" s="129" t="s">
        <v>5</v>
      </c>
      <c r="B110" s="136"/>
      <c r="C110" s="129"/>
      <c r="D110" s="129"/>
      <c r="E110" s="129"/>
      <c r="F110" s="137"/>
      <c r="G110" s="138"/>
      <c r="H110" s="138"/>
      <c r="I110" s="138"/>
      <c r="J110" s="138"/>
      <c r="K110" s="138"/>
      <c r="L110" s="139"/>
    </row>
    <row r="111" spans="1:12" x14ac:dyDescent="0.2">
      <c r="A111" s="129" t="s">
        <v>7</v>
      </c>
      <c r="B111" s="136"/>
      <c r="C111" s="129"/>
      <c r="D111" s="129"/>
      <c r="E111" s="129"/>
      <c r="F111" s="140" t="s">
        <v>145</v>
      </c>
      <c r="G111" s="138"/>
      <c r="H111" s="138"/>
      <c r="I111" s="138"/>
      <c r="J111" s="138"/>
      <c r="K111" s="138"/>
      <c r="L111" s="139"/>
    </row>
    <row r="112" spans="1:12" ht="10.5" thickBot="1" x14ac:dyDescent="0.25">
      <c r="A112" s="129" t="s">
        <v>8</v>
      </c>
      <c r="B112" s="141"/>
      <c r="C112" s="142"/>
      <c r="D112" s="142"/>
      <c r="E112" s="142"/>
      <c r="F112" s="143" t="s">
        <v>130</v>
      </c>
      <c r="G112" s="144"/>
      <c r="H112" s="144"/>
      <c r="I112" s="144"/>
      <c r="J112" s="144"/>
      <c r="K112" s="144"/>
      <c r="L112" s="145"/>
    </row>
    <row r="113" spans="1:12" ht="11" thickBot="1" x14ac:dyDescent="0.25">
      <c r="A113" s="129" t="s">
        <v>6</v>
      </c>
      <c r="B113" s="130">
        <f>1+MAX($B$13:B112)</f>
        <v>25</v>
      </c>
      <c r="C113" s="131" t="s">
        <v>161</v>
      </c>
      <c r="D113" s="131"/>
      <c r="E113" s="131" t="s">
        <v>141</v>
      </c>
      <c r="F113" s="132" t="s">
        <v>162</v>
      </c>
      <c r="G113" s="131" t="s">
        <v>156</v>
      </c>
      <c r="H113" s="133">
        <v>10</v>
      </c>
      <c r="I113" s="133"/>
      <c r="J113" s="133" t="str">
        <f>IF(ISNUMBER(I113),ROUND(H113*I113,3),"")</f>
        <v/>
      </c>
      <c r="K113" s="134"/>
      <c r="L113" s="135">
        <f>ROUND(H113*K113,2)</f>
        <v>0</v>
      </c>
    </row>
    <row r="114" spans="1:12" x14ac:dyDescent="0.2">
      <c r="A114" s="129" t="s">
        <v>5</v>
      </c>
      <c r="B114" s="136"/>
      <c r="C114" s="129"/>
      <c r="D114" s="129"/>
      <c r="E114" s="129"/>
      <c r="F114" s="137"/>
      <c r="G114" s="138"/>
      <c r="H114" s="138"/>
      <c r="I114" s="138"/>
      <c r="J114" s="138"/>
      <c r="K114" s="138"/>
      <c r="L114" s="139"/>
    </row>
    <row r="115" spans="1:12" x14ac:dyDescent="0.2">
      <c r="A115" s="129" t="s">
        <v>7</v>
      </c>
      <c r="B115" s="136"/>
      <c r="C115" s="129"/>
      <c r="D115" s="129"/>
      <c r="E115" s="129"/>
      <c r="F115" s="140" t="s">
        <v>145</v>
      </c>
      <c r="G115" s="138"/>
      <c r="H115" s="138"/>
      <c r="I115" s="138"/>
      <c r="J115" s="138"/>
      <c r="K115" s="138"/>
      <c r="L115" s="139"/>
    </row>
    <row r="116" spans="1:12" ht="10.5" thickBot="1" x14ac:dyDescent="0.25">
      <c r="A116" s="129" t="s">
        <v>8</v>
      </c>
      <c r="B116" s="141"/>
      <c r="C116" s="142"/>
      <c r="D116" s="142"/>
      <c r="E116" s="142"/>
      <c r="F116" s="143" t="s">
        <v>130</v>
      </c>
      <c r="G116" s="144"/>
      <c r="H116" s="144"/>
      <c r="I116" s="144"/>
      <c r="J116" s="144"/>
      <c r="K116" s="144"/>
      <c r="L116" s="145"/>
    </row>
    <row r="117" spans="1:12" ht="11" thickBot="1" x14ac:dyDescent="0.25">
      <c r="A117" s="129" t="s">
        <v>6</v>
      </c>
      <c r="B117" s="130">
        <f>1+MAX($B$13:B116)</f>
        <v>26</v>
      </c>
      <c r="C117" s="131" t="s">
        <v>189</v>
      </c>
      <c r="D117" s="131"/>
      <c r="E117" s="131" t="s">
        <v>141</v>
      </c>
      <c r="F117" s="132" t="s">
        <v>190</v>
      </c>
      <c r="G117" s="131" t="s">
        <v>143</v>
      </c>
      <c r="H117" s="133">
        <v>1</v>
      </c>
      <c r="I117" s="133"/>
      <c r="J117" s="133" t="str">
        <f>IF(ISNUMBER(I117),ROUND(H117*I117,3),"")</f>
        <v/>
      </c>
      <c r="K117" s="134"/>
      <c r="L117" s="135">
        <f>ROUND(H117*K117,2)</f>
        <v>0</v>
      </c>
    </row>
    <row r="118" spans="1:12" x14ac:dyDescent="0.2">
      <c r="A118" s="129" t="s">
        <v>5</v>
      </c>
      <c r="B118" s="136"/>
      <c r="C118" s="129"/>
      <c r="D118" s="129"/>
      <c r="E118" s="129"/>
      <c r="F118" s="137"/>
      <c r="G118" s="138"/>
      <c r="H118" s="138"/>
      <c r="I118" s="138"/>
      <c r="J118" s="138"/>
      <c r="K118" s="138"/>
      <c r="L118" s="139"/>
    </row>
    <row r="119" spans="1:12" x14ac:dyDescent="0.2">
      <c r="A119" s="129" t="s">
        <v>7</v>
      </c>
      <c r="B119" s="136"/>
      <c r="C119" s="129"/>
      <c r="D119" s="129"/>
      <c r="E119" s="129"/>
      <c r="F119" s="140" t="s">
        <v>145</v>
      </c>
      <c r="G119" s="138"/>
      <c r="H119" s="138"/>
      <c r="I119" s="138"/>
      <c r="J119" s="138"/>
      <c r="K119" s="138"/>
      <c r="L119" s="139"/>
    </row>
    <row r="120" spans="1:12" ht="10.5" thickBot="1" x14ac:dyDescent="0.25">
      <c r="A120" s="129" t="s">
        <v>8</v>
      </c>
      <c r="B120" s="141"/>
      <c r="C120" s="142"/>
      <c r="D120" s="142"/>
      <c r="E120" s="142"/>
      <c r="F120" s="143" t="s">
        <v>130</v>
      </c>
      <c r="G120" s="144"/>
      <c r="H120" s="144"/>
      <c r="I120" s="144"/>
      <c r="J120" s="144"/>
      <c r="K120" s="144"/>
      <c r="L120" s="145"/>
    </row>
    <row r="121" spans="1:12" ht="11" thickBot="1" x14ac:dyDescent="0.25">
      <c r="A121" s="129" t="s">
        <v>6</v>
      </c>
      <c r="B121" s="130">
        <f>1+MAX($B$13:B120)</f>
        <v>27</v>
      </c>
      <c r="C121" s="131" t="s">
        <v>191</v>
      </c>
      <c r="D121" s="131"/>
      <c r="E121" s="131" t="s">
        <v>141</v>
      </c>
      <c r="F121" s="132" t="s">
        <v>192</v>
      </c>
      <c r="G121" s="131" t="s">
        <v>143</v>
      </c>
      <c r="H121" s="133">
        <v>1</v>
      </c>
      <c r="I121" s="133"/>
      <c r="J121" s="133" t="str">
        <f>IF(ISNUMBER(I121),ROUND(H121*I121,3),"")</f>
        <v/>
      </c>
      <c r="K121" s="134"/>
      <c r="L121" s="135">
        <f>ROUND(H121*K121,2)</f>
        <v>0</v>
      </c>
    </row>
    <row r="122" spans="1:12" x14ac:dyDescent="0.2">
      <c r="A122" s="129" t="s">
        <v>5</v>
      </c>
      <c r="B122" s="136"/>
      <c r="C122" s="129"/>
      <c r="D122" s="129"/>
      <c r="E122" s="129"/>
      <c r="F122" s="137"/>
      <c r="G122" s="138"/>
      <c r="H122" s="138"/>
      <c r="I122" s="138"/>
      <c r="J122" s="138"/>
      <c r="K122" s="138"/>
      <c r="L122" s="139"/>
    </row>
    <row r="123" spans="1:12" x14ac:dyDescent="0.2">
      <c r="A123" s="129" t="s">
        <v>7</v>
      </c>
      <c r="B123" s="136"/>
      <c r="C123" s="129"/>
      <c r="D123" s="129"/>
      <c r="E123" s="129"/>
      <c r="F123" s="140" t="s">
        <v>145</v>
      </c>
      <c r="G123" s="138"/>
      <c r="H123" s="138"/>
      <c r="I123" s="138"/>
      <c r="J123" s="138"/>
      <c r="K123" s="138"/>
      <c r="L123" s="139"/>
    </row>
    <row r="124" spans="1:12" ht="10.5" thickBot="1" x14ac:dyDescent="0.25">
      <c r="A124" s="129" t="s">
        <v>8</v>
      </c>
      <c r="B124" s="141"/>
      <c r="C124" s="142"/>
      <c r="D124" s="142"/>
      <c r="E124" s="142"/>
      <c r="F124" s="143" t="s">
        <v>130</v>
      </c>
      <c r="G124" s="144"/>
      <c r="H124" s="144"/>
      <c r="I124" s="144"/>
      <c r="J124" s="144"/>
      <c r="K124" s="144"/>
      <c r="L124" s="145"/>
    </row>
    <row r="125" spans="1:12" ht="11" thickBot="1" x14ac:dyDescent="0.25">
      <c r="A125" s="129" t="s">
        <v>6</v>
      </c>
      <c r="B125" s="130">
        <f>1+MAX($B$13:B124)</f>
        <v>28</v>
      </c>
      <c r="C125" s="131" t="s">
        <v>171</v>
      </c>
      <c r="D125" s="131"/>
      <c r="E125" s="131" t="s">
        <v>141</v>
      </c>
      <c r="F125" s="132" t="s">
        <v>193</v>
      </c>
      <c r="G125" s="131" t="s">
        <v>143</v>
      </c>
      <c r="H125" s="133">
        <v>1</v>
      </c>
      <c r="I125" s="133"/>
      <c r="J125" s="133" t="str">
        <f>IF(ISNUMBER(I125),ROUND(H125*I125,3),"")</f>
        <v/>
      </c>
      <c r="K125" s="134"/>
      <c r="L125" s="135">
        <f>ROUND(H125*K125,2)</f>
        <v>0</v>
      </c>
    </row>
    <row r="126" spans="1:12" x14ac:dyDescent="0.2">
      <c r="A126" s="129" t="s">
        <v>5</v>
      </c>
      <c r="B126" s="136"/>
      <c r="C126" s="129"/>
      <c r="D126" s="129"/>
      <c r="E126" s="129"/>
      <c r="F126" s="137"/>
      <c r="G126" s="138"/>
      <c r="H126" s="138"/>
      <c r="I126" s="138"/>
      <c r="J126" s="138"/>
      <c r="K126" s="138"/>
      <c r="L126" s="139"/>
    </row>
    <row r="127" spans="1:12" x14ac:dyDescent="0.2">
      <c r="A127" s="129" t="s">
        <v>7</v>
      </c>
      <c r="B127" s="136"/>
      <c r="C127" s="129"/>
      <c r="D127" s="129"/>
      <c r="E127" s="129"/>
      <c r="F127" s="140" t="s">
        <v>145</v>
      </c>
      <c r="G127" s="138"/>
      <c r="H127" s="138"/>
      <c r="I127" s="138"/>
      <c r="J127" s="138"/>
      <c r="K127" s="138"/>
      <c r="L127" s="139"/>
    </row>
    <row r="128" spans="1:12" ht="10.5" thickBot="1" x14ac:dyDescent="0.25">
      <c r="A128" s="129" t="s">
        <v>8</v>
      </c>
      <c r="B128" s="141"/>
      <c r="C128" s="142"/>
      <c r="D128" s="142"/>
      <c r="E128" s="142"/>
      <c r="F128" s="143" t="s">
        <v>130</v>
      </c>
      <c r="G128" s="144"/>
      <c r="H128" s="144"/>
      <c r="I128" s="144"/>
      <c r="J128" s="144"/>
      <c r="K128" s="144"/>
      <c r="L128" s="145"/>
    </row>
    <row r="129" spans="1:12" ht="11" thickBot="1" x14ac:dyDescent="0.25">
      <c r="A129" s="129" t="s">
        <v>6</v>
      </c>
      <c r="B129" s="130">
        <f>1+MAX($B$13:B128)</f>
        <v>29</v>
      </c>
      <c r="C129" s="131" t="s">
        <v>173</v>
      </c>
      <c r="D129" s="131"/>
      <c r="E129" s="131" t="s">
        <v>141</v>
      </c>
      <c r="F129" s="132" t="s">
        <v>174</v>
      </c>
      <c r="G129" s="131" t="s">
        <v>143</v>
      </c>
      <c r="H129" s="133">
        <v>1</v>
      </c>
      <c r="I129" s="133"/>
      <c r="J129" s="133" t="str">
        <f>IF(ISNUMBER(I129),ROUND(H129*I129,3),"")</f>
        <v/>
      </c>
      <c r="K129" s="134"/>
      <c r="L129" s="135">
        <f>ROUND(H129*K129,2)</f>
        <v>0</v>
      </c>
    </row>
    <row r="130" spans="1:12" x14ac:dyDescent="0.2">
      <c r="A130" s="129" t="s">
        <v>5</v>
      </c>
      <c r="B130" s="136"/>
      <c r="C130" s="129"/>
      <c r="D130" s="129"/>
      <c r="E130" s="129"/>
      <c r="F130" s="137"/>
      <c r="G130" s="138"/>
      <c r="H130" s="138"/>
      <c r="I130" s="138"/>
      <c r="J130" s="138"/>
      <c r="K130" s="138"/>
      <c r="L130" s="139"/>
    </row>
    <row r="131" spans="1:12" x14ac:dyDescent="0.2">
      <c r="A131" s="129" t="s">
        <v>7</v>
      </c>
      <c r="B131" s="136"/>
      <c r="C131" s="129"/>
      <c r="D131" s="129"/>
      <c r="E131" s="129"/>
      <c r="F131" s="140" t="s">
        <v>145</v>
      </c>
      <c r="G131" s="138"/>
      <c r="H131" s="138"/>
      <c r="I131" s="138"/>
      <c r="J131" s="138"/>
      <c r="K131" s="138"/>
      <c r="L131" s="139"/>
    </row>
    <row r="132" spans="1:12" ht="10.5" thickBot="1" x14ac:dyDescent="0.25">
      <c r="A132" s="129" t="s">
        <v>8</v>
      </c>
      <c r="B132" s="141"/>
      <c r="C132" s="142"/>
      <c r="D132" s="142"/>
      <c r="E132" s="142"/>
      <c r="F132" s="143" t="s">
        <v>130</v>
      </c>
      <c r="G132" s="144"/>
      <c r="H132" s="144"/>
      <c r="I132" s="144"/>
      <c r="J132" s="144"/>
      <c r="K132" s="144"/>
      <c r="L132" s="145"/>
    </row>
    <row r="133" spans="1:12" ht="11" thickBot="1" x14ac:dyDescent="0.25">
      <c r="A133" s="129" t="s">
        <v>6</v>
      </c>
      <c r="B133" s="130">
        <f>1+MAX($B$13:B132)</f>
        <v>30</v>
      </c>
      <c r="C133" s="131" t="s">
        <v>194</v>
      </c>
      <c r="D133" s="131"/>
      <c r="E133" s="131" t="s">
        <v>141</v>
      </c>
      <c r="F133" s="132" t="s">
        <v>195</v>
      </c>
      <c r="G133" s="131" t="s">
        <v>143</v>
      </c>
      <c r="H133" s="133">
        <v>1</v>
      </c>
      <c r="I133" s="133"/>
      <c r="J133" s="133" t="str">
        <f>IF(ISNUMBER(I133),ROUND(H133*I133,3),"")</f>
        <v/>
      </c>
      <c r="K133" s="134"/>
      <c r="L133" s="135">
        <f>ROUND(H133*K133,2)</f>
        <v>0</v>
      </c>
    </row>
    <row r="134" spans="1:12" x14ac:dyDescent="0.2">
      <c r="A134" s="129" t="s">
        <v>5</v>
      </c>
      <c r="B134" s="136"/>
      <c r="C134" s="129"/>
      <c r="D134" s="129"/>
      <c r="E134" s="129"/>
      <c r="F134" s="137"/>
      <c r="G134" s="138"/>
      <c r="H134" s="138"/>
      <c r="I134" s="138"/>
      <c r="J134" s="138"/>
      <c r="K134" s="138"/>
      <c r="L134" s="139"/>
    </row>
    <row r="135" spans="1:12" x14ac:dyDescent="0.2">
      <c r="A135" s="129" t="s">
        <v>7</v>
      </c>
      <c r="B135" s="136"/>
      <c r="C135" s="129"/>
      <c r="D135" s="129"/>
      <c r="E135" s="129"/>
      <c r="F135" s="140" t="s">
        <v>145</v>
      </c>
      <c r="G135" s="138"/>
      <c r="H135" s="138"/>
      <c r="I135" s="138"/>
      <c r="J135" s="138"/>
      <c r="K135" s="138"/>
      <c r="L135" s="139"/>
    </row>
    <row r="136" spans="1:12" ht="10.5" thickBot="1" x14ac:dyDescent="0.25">
      <c r="A136" s="129" t="s">
        <v>8</v>
      </c>
      <c r="B136" s="141"/>
      <c r="C136" s="142"/>
      <c r="D136" s="142"/>
      <c r="E136" s="142"/>
      <c r="F136" s="143" t="s">
        <v>130</v>
      </c>
      <c r="G136" s="144"/>
      <c r="H136" s="144"/>
      <c r="I136" s="144"/>
      <c r="J136" s="144"/>
      <c r="K136" s="144"/>
      <c r="L136" s="145"/>
    </row>
    <row r="137" spans="1:12" ht="11" thickBot="1" x14ac:dyDescent="0.25">
      <c r="A137" s="129" t="s">
        <v>6</v>
      </c>
      <c r="B137" s="130">
        <f>1+MAX($B$13:B136)</f>
        <v>31</v>
      </c>
      <c r="C137" s="131" t="s">
        <v>194</v>
      </c>
      <c r="D137" s="131"/>
      <c r="E137" s="131" t="s">
        <v>141</v>
      </c>
      <c r="F137" s="132" t="s">
        <v>196</v>
      </c>
      <c r="G137" s="131" t="s">
        <v>143</v>
      </c>
      <c r="H137" s="133">
        <v>1</v>
      </c>
      <c r="I137" s="133"/>
      <c r="J137" s="133" t="str">
        <f>IF(ISNUMBER(I137),ROUND(H137*I137,3),"")</f>
        <v/>
      </c>
      <c r="K137" s="134"/>
      <c r="L137" s="135">
        <f>ROUND(H137*K137,2)</f>
        <v>0</v>
      </c>
    </row>
    <row r="138" spans="1:12" x14ac:dyDescent="0.2">
      <c r="A138" s="129" t="s">
        <v>5</v>
      </c>
      <c r="B138" s="136"/>
      <c r="C138" s="129"/>
      <c r="D138" s="129"/>
      <c r="E138" s="129"/>
      <c r="F138" s="137"/>
      <c r="G138" s="138"/>
      <c r="H138" s="138"/>
      <c r="I138" s="138"/>
      <c r="J138" s="138"/>
      <c r="K138" s="138"/>
      <c r="L138" s="139"/>
    </row>
    <row r="139" spans="1:12" x14ac:dyDescent="0.2">
      <c r="A139" s="129" t="s">
        <v>7</v>
      </c>
      <c r="B139" s="136"/>
      <c r="C139" s="129"/>
      <c r="D139" s="129"/>
      <c r="E139" s="129"/>
      <c r="F139" s="140" t="s">
        <v>145</v>
      </c>
      <c r="G139" s="138"/>
      <c r="H139" s="138"/>
      <c r="I139" s="138"/>
      <c r="J139" s="138"/>
      <c r="K139" s="138"/>
      <c r="L139" s="139"/>
    </row>
    <row r="140" spans="1:12" ht="10.5" thickBot="1" x14ac:dyDescent="0.25">
      <c r="A140" s="129" t="s">
        <v>8</v>
      </c>
      <c r="B140" s="141"/>
      <c r="C140" s="142"/>
      <c r="D140" s="142"/>
      <c r="E140" s="142"/>
      <c r="F140" s="143" t="s">
        <v>130</v>
      </c>
      <c r="G140" s="144"/>
      <c r="H140" s="144"/>
      <c r="I140" s="144"/>
      <c r="J140" s="144"/>
      <c r="K140" s="144"/>
      <c r="L140" s="145"/>
    </row>
    <row r="141" spans="1:12" ht="11" thickBot="1" x14ac:dyDescent="0.25">
      <c r="A141" s="129" t="s">
        <v>6</v>
      </c>
      <c r="B141" s="130">
        <f>1+MAX($B$13:B140)</f>
        <v>32</v>
      </c>
      <c r="C141" s="131" t="s">
        <v>197</v>
      </c>
      <c r="D141" s="131"/>
      <c r="E141" s="131" t="s">
        <v>147</v>
      </c>
      <c r="F141" s="132" t="s">
        <v>198</v>
      </c>
      <c r="G141" s="131" t="s">
        <v>143</v>
      </c>
      <c r="H141" s="133">
        <v>1</v>
      </c>
      <c r="I141" s="133"/>
      <c r="J141" s="133" t="str">
        <f>IF(ISNUMBER(I141),ROUND(H141*I141,3),"")</f>
        <v/>
      </c>
      <c r="K141" s="134"/>
      <c r="L141" s="135">
        <f>ROUND(H141*K141,2)</f>
        <v>0</v>
      </c>
    </row>
    <row r="142" spans="1:12" x14ac:dyDescent="0.2">
      <c r="A142" s="129" t="s">
        <v>5</v>
      </c>
      <c r="B142" s="136"/>
      <c r="C142" s="129"/>
      <c r="D142" s="129"/>
      <c r="E142" s="129"/>
      <c r="F142" s="137"/>
      <c r="G142" s="138"/>
      <c r="H142" s="138"/>
      <c r="I142" s="138"/>
      <c r="J142" s="138"/>
      <c r="K142" s="138"/>
      <c r="L142" s="139"/>
    </row>
    <row r="143" spans="1:12" x14ac:dyDescent="0.2">
      <c r="A143" s="129" t="s">
        <v>7</v>
      </c>
      <c r="B143" s="136"/>
      <c r="C143" s="129"/>
      <c r="D143" s="129"/>
      <c r="E143" s="129"/>
      <c r="F143" s="140" t="s">
        <v>145</v>
      </c>
      <c r="G143" s="138"/>
      <c r="H143" s="138"/>
      <c r="I143" s="138"/>
      <c r="J143" s="138"/>
      <c r="K143" s="138"/>
      <c r="L143" s="139"/>
    </row>
    <row r="144" spans="1:12" ht="10.5" thickBot="1" x14ac:dyDescent="0.25">
      <c r="A144" s="129" t="s">
        <v>8</v>
      </c>
      <c r="B144" s="141"/>
      <c r="C144" s="142"/>
      <c r="D144" s="142"/>
      <c r="E144" s="142"/>
      <c r="F144" s="143" t="s">
        <v>130</v>
      </c>
      <c r="G144" s="144"/>
      <c r="H144" s="144"/>
      <c r="I144" s="144"/>
      <c r="J144" s="144"/>
      <c r="K144" s="144"/>
      <c r="L144" s="145"/>
    </row>
    <row r="145" spans="1:12" ht="11" thickBot="1" x14ac:dyDescent="0.25">
      <c r="A145" s="129" t="s">
        <v>6</v>
      </c>
      <c r="B145" s="130">
        <f>1+MAX($B$13:B144)</f>
        <v>33</v>
      </c>
      <c r="C145" s="131" t="s">
        <v>199</v>
      </c>
      <c r="D145" s="131"/>
      <c r="E145" s="131" t="s">
        <v>141</v>
      </c>
      <c r="F145" s="132" t="s">
        <v>200</v>
      </c>
      <c r="G145" s="131" t="s">
        <v>143</v>
      </c>
      <c r="H145" s="133">
        <v>2</v>
      </c>
      <c r="I145" s="133"/>
      <c r="J145" s="133" t="str">
        <f>IF(ISNUMBER(I145),ROUND(H145*I145,3),"")</f>
        <v/>
      </c>
      <c r="K145" s="134"/>
      <c r="L145" s="135">
        <f>ROUND(H145*K145,2)</f>
        <v>0</v>
      </c>
    </row>
    <row r="146" spans="1:12" x14ac:dyDescent="0.2">
      <c r="A146" s="129" t="s">
        <v>5</v>
      </c>
      <c r="B146" s="136"/>
      <c r="C146" s="129"/>
      <c r="D146" s="129"/>
      <c r="E146" s="129"/>
      <c r="F146" s="137"/>
      <c r="G146" s="138"/>
      <c r="H146" s="138"/>
      <c r="I146" s="138"/>
      <c r="J146" s="138"/>
      <c r="K146" s="138"/>
      <c r="L146" s="139"/>
    </row>
    <row r="147" spans="1:12" x14ac:dyDescent="0.2">
      <c r="A147" s="129" t="s">
        <v>7</v>
      </c>
      <c r="B147" s="136"/>
      <c r="C147" s="129"/>
      <c r="D147" s="129"/>
      <c r="E147" s="129"/>
      <c r="F147" s="140" t="s">
        <v>145</v>
      </c>
      <c r="G147" s="138"/>
      <c r="H147" s="138"/>
      <c r="I147" s="138"/>
      <c r="J147" s="138"/>
      <c r="K147" s="138"/>
      <c r="L147" s="139"/>
    </row>
    <row r="148" spans="1:12" ht="10.5" thickBot="1" x14ac:dyDescent="0.25">
      <c r="A148" s="129" t="s">
        <v>8</v>
      </c>
      <c r="B148" s="141"/>
      <c r="C148" s="142"/>
      <c r="D148" s="142"/>
      <c r="E148" s="142"/>
      <c r="F148" s="143" t="s">
        <v>130</v>
      </c>
      <c r="G148" s="144"/>
      <c r="H148" s="144"/>
      <c r="I148" s="144"/>
      <c r="J148" s="144"/>
      <c r="K148" s="144"/>
      <c r="L148" s="145"/>
    </row>
    <row r="149" spans="1:12" ht="11" thickBot="1" x14ac:dyDescent="0.25">
      <c r="A149" s="129" t="s">
        <v>6</v>
      </c>
      <c r="B149" s="130">
        <f>1+MAX($B$13:B148)</f>
        <v>34</v>
      </c>
      <c r="C149" s="131" t="s">
        <v>201</v>
      </c>
      <c r="D149" s="131"/>
      <c r="E149" s="131" t="s">
        <v>141</v>
      </c>
      <c r="F149" s="132" t="s">
        <v>202</v>
      </c>
      <c r="G149" s="131" t="s">
        <v>143</v>
      </c>
      <c r="H149" s="133">
        <v>2</v>
      </c>
      <c r="I149" s="133"/>
      <c r="J149" s="133" t="str">
        <f>IF(ISNUMBER(I149),ROUND(H149*I149,3),"")</f>
        <v/>
      </c>
      <c r="K149" s="134"/>
      <c r="L149" s="135">
        <f>ROUND(H149*K149,2)</f>
        <v>0</v>
      </c>
    </row>
    <row r="150" spans="1:12" x14ac:dyDescent="0.2">
      <c r="A150" s="129" t="s">
        <v>5</v>
      </c>
      <c r="B150" s="136"/>
      <c r="C150" s="129"/>
      <c r="D150" s="129"/>
      <c r="E150" s="129"/>
      <c r="F150" s="137"/>
      <c r="G150" s="138"/>
      <c r="H150" s="138"/>
      <c r="I150" s="138"/>
      <c r="J150" s="138"/>
      <c r="K150" s="138"/>
      <c r="L150" s="139"/>
    </row>
    <row r="151" spans="1:12" x14ac:dyDescent="0.2">
      <c r="A151" s="129" t="s">
        <v>7</v>
      </c>
      <c r="B151" s="136"/>
      <c r="C151" s="129"/>
      <c r="D151" s="129"/>
      <c r="E151" s="129"/>
      <c r="F151" s="140" t="s">
        <v>145</v>
      </c>
      <c r="G151" s="138"/>
      <c r="H151" s="138"/>
      <c r="I151" s="138"/>
      <c r="J151" s="138"/>
      <c r="K151" s="138"/>
      <c r="L151" s="139"/>
    </row>
    <row r="152" spans="1:12" ht="10.5" thickBot="1" x14ac:dyDescent="0.25">
      <c r="A152" s="129" t="s">
        <v>8</v>
      </c>
      <c r="B152" s="141"/>
      <c r="C152" s="142"/>
      <c r="D152" s="142"/>
      <c r="E152" s="142"/>
      <c r="F152" s="143" t="s">
        <v>130</v>
      </c>
      <c r="G152" s="144"/>
      <c r="H152" s="144"/>
      <c r="I152" s="144"/>
      <c r="J152" s="144"/>
      <c r="K152" s="144"/>
      <c r="L152" s="145"/>
    </row>
    <row r="153" spans="1:12" ht="11" thickBot="1" x14ac:dyDescent="0.25">
      <c r="A153" s="129" t="s">
        <v>6</v>
      </c>
      <c r="B153" s="130">
        <f>1+MAX($B$13:B152)</f>
        <v>35</v>
      </c>
      <c r="C153" s="131" t="s">
        <v>203</v>
      </c>
      <c r="D153" s="131"/>
      <c r="E153" s="131" t="s">
        <v>141</v>
      </c>
      <c r="F153" s="132" t="s">
        <v>204</v>
      </c>
      <c r="G153" s="131" t="s">
        <v>143</v>
      </c>
      <c r="H153" s="133">
        <v>2</v>
      </c>
      <c r="I153" s="133"/>
      <c r="J153" s="133" t="str">
        <f>IF(ISNUMBER(I153),ROUND(H153*I153,3),"")</f>
        <v/>
      </c>
      <c r="K153" s="134"/>
      <c r="L153" s="135">
        <f>ROUND(H153*K153,2)</f>
        <v>0</v>
      </c>
    </row>
    <row r="154" spans="1:12" x14ac:dyDescent="0.2">
      <c r="A154" s="129" t="s">
        <v>5</v>
      </c>
      <c r="B154" s="136"/>
      <c r="C154" s="129"/>
      <c r="D154" s="129"/>
      <c r="E154" s="129"/>
      <c r="F154" s="137"/>
      <c r="G154" s="138"/>
      <c r="H154" s="138"/>
      <c r="I154" s="138"/>
      <c r="J154" s="138"/>
      <c r="K154" s="138"/>
      <c r="L154" s="139"/>
    </row>
    <row r="155" spans="1:12" x14ac:dyDescent="0.2">
      <c r="A155" s="129" t="s">
        <v>7</v>
      </c>
      <c r="B155" s="136"/>
      <c r="C155" s="129"/>
      <c r="D155" s="129"/>
      <c r="E155" s="129"/>
      <c r="F155" s="140" t="s">
        <v>145</v>
      </c>
      <c r="G155" s="138"/>
      <c r="H155" s="138"/>
      <c r="I155" s="138"/>
      <c r="J155" s="138"/>
      <c r="K155" s="138"/>
      <c r="L155" s="139"/>
    </row>
    <row r="156" spans="1:12" ht="10.5" thickBot="1" x14ac:dyDescent="0.25">
      <c r="A156" s="129" t="s">
        <v>8</v>
      </c>
      <c r="B156" s="141"/>
      <c r="C156" s="142"/>
      <c r="D156" s="142"/>
      <c r="E156" s="142"/>
      <c r="F156" s="143" t="s">
        <v>130</v>
      </c>
      <c r="G156" s="144"/>
      <c r="H156" s="144"/>
      <c r="I156" s="144"/>
      <c r="J156" s="144"/>
      <c r="K156" s="144"/>
      <c r="L156" s="145"/>
    </row>
    <row r="157" spans="1:12" ht="11" thickBot="1" x14ac:dyDescent="0.25">
      <c r="A157" s="129" t="s">
        <v>6</v>
      </c>
      <c r="B157" s="130">
        <f>1+MAX($B$13:B156)</f>
        <v>36</v>
      </c>
      <c r="C157" s="131" t="s">
        <v>205</v>
      </c>
      <c r="D157" s="131"/>
      <c r="E157" s="131" t="s">
        <v>147</v>
      </c>
      <c r="F157" s="132" t="s">
        <v>206</v>
      </c>
      <c r="G157" s="131" t="s">
        <v>143</v>
      </c>
      <c r="H157" s="133">
        <v>1</v>
      </c>
      <c r="I157" s="133"/>
      <c r="J157" s="133" t="str">
        <f>IF(ISNUMBER(I157),ROUND(H157*I157,3),"")</f>
        <v/>
      </c>
      <c r="K157" s="134"/>
      <c r="L157" s="135">
        <f>ROUND(H157*K157,2)</f>
        <v>0</v>
      </c>
    </row>
    <row r="158" spans="1:12" x14ac:dyDescent="0.2">
      <c r="A158" s="129" t="s">
        <v>5</v>
      </c>
      <c r="B158" s="136"/>
      <c r="C158" s="129"/>
      <c r="D158" s="129"/>
      <c r="E158" s="129"/>
      <c r="F158" s="137"/>
      <c r="G158" s="138"/>
      <c r="H158" s="138"/>
      <c r="I158" s="138"/>
      <c r="J158" s="138"/>
      <c r="K158" s="138"/>
      <c r="L158" s="139"/>
    </row>
    <row r="159" spans="1:12" x14ac:dyDescent="0.2">
      <c r="A159" s="129" t="s">
        <v>7</v>
      </c>
      <c r="B159" s="136"/>
      <c r="C159" s="129"/>
      <c r="D159" s="129"/>
      <c r="E159" s="129"/>
      <c r="F159" s="140" t="s">
        <v>145</v>
      </c>
      <c r="G159" s="138"/>
      <c r="H159" s="138"/>
      <c r="I159" s="138"/>
      <c r="J159" s="138"/>
      <c r="K159" s="138"/>
      <c r="L159" s="139"/>
    </row>
    <row r="160" spans="1:12" ht="10.5" thickBot="1" x14ac:dyDescent="0.25">
      <c r="A160" s="129" t="s">
        <v>8</v>
      </c>
      <c r="B160" s="141"/>
      <c r="C160" s="142"/>
      <c r="D160" s="142"/>
      <c r="E160" s="142"/>
      <c r="F160" s="143" t="s">
        <v>130</v>
      </c>
      <c r="G160" s="144"/>
      <c r="H160" s="144"/>
      <c r="I160" s="144"/>
      <c r="J160" s="144"/>
      <c r="K160" s="144"/>
      <c r="L160" s="145"/>
    </row>
    <row r="161" spans="1:12" ht="11" thickBot="1" x14ac:dyDescent="0.25">
      <c r="A161" s="129" t="s">
        <v>6</v>
      </c>
      <c r="B161" s="130">
        <f>1+MAX($B$13:B160)</f>
        <v>37</v>
      </c>
      <c r="C161" s="131" t="s">
        <v>207</v>
      </c>
      <c r="D161" s="131"/>
      <c r="E161" s="131" t="s">
        <v>147</v>
      </c>
      <c r="F161" s="132" t="s">
        <v>208</v>
      </c>
      <c r="G161" s="131" t="s">
        <v>143</v>
      </c>
      <c r="H161" s="133">
        <v>1</v>
      </c>
      <c r="I161" s="133"/>
      <c r="J161" s="133" t="str">
        <f>IF(ISNUMBER(I161),ROUND(H161*I161,3),"")</f>
        <v/>
      </c>
      <c r="K161" s="134"/>
      <c r="L161" s="135">
        <f>ROUND(H161*K161,2)</f>
        <v>0</v>
      </c>
    </row>
    <row r="162" spans="1:12" x14ac:dyDescent="0.2">
      <c r="A162" s="129" t="s">
        <v>5</v>
      </c>
      <c r="B162" s="136"/>
      <c r="C162" s="129"/>
      <c r="D162" s="129"/>
      <c r="E162" s="129"/>
      <c r="F162" s="137"/>
      <c r="G162" s="138"/>
      <c r="H162" s="138"/>
      <c r="I162" s="138"/>
      <c r="J162" s="138"/>
      <c r="K162" s="138"/>
      <c r="L162" s="139"/>
    </row>
    <row r="163" spans="1:12" x14ac:dyDescent="0.2">
      <c r="A163" s="129" t="s">
        <v>7</v>
      </c>
      <c r="B163" s="136"/>
      <c r="C163" s="129"/>
      <c r="D163" s="129"/>
      <c r="E163" s="129"/>
      <c r="F163" s="140" t="s">
        <v>145</v>
      </c>
      <c r="G163" s="138"/>
      <c r="H163" s="138"/>
      <c r="I163" s="138"/>
      <c r="J163" s="138"/>
      <c r="K163" s="138"/>
      <c r="L163" s="139"/>
    </row>
    <row r="164" spans="1:12" ht="10.5" thickBot="1" x14ac:dyDescent="0.25">
      <c r="A164" s="129" t="s">
        <v>8</v>
      </c>
      <c r="B164" s="141"/>
      <c r="C164" s="142"/>
      <c r="D164" s="142"/>
      <c r="E164" s="142"/>
      <c r="F164" s="143" t="s">
        <v>130</v>
      </c>
      <c r="G164" s="144"/>
      <c r="H164" s="144"/>
      <c r="I164" s="144"/>
      <c r="J164" s="144"/>
      <c r="K164" s="144"/>
      <c r="L164" s="145"/>
    </row>
    <row r="165" spans="1:12" ht="11" thickBot="1" x14ac:dyDescent="0.25">
      <c r="A165" s="129" t="s">
        <v>6</v>
      </c>
      <c r="B165" s="130">
        <f>1+MAX($B$13:B164)</f>
        <v>38</v>
      </c>
      <c r="C165" s="131" t="s">
        <v>209</v>
      </c>
      <c r="D165" s="131"/>
      <c r="E165" s="131" t="s">
        <v>141</v>
      </c>
      <c r="F165" s="132" t="s">
        <v>210</v>
      </c>
      <c r="G165" s="131" t="s">
        <v>119</v>
      </c>
      <c r="H165" s="133">
        <v>1</v>
      </c>
      <c r="I165" s="133"/>
      <c r="J165" s="133" t="str">
        <f>IF(ISNUMBER(I165),ROUND(H165*I165,3),"")</f>
        <v/>
      </c>
      <c r="K165" s="134"/>
      <c r="L165" s="135">
        <f>ROUND(H165*K165,2)</f>
        <v>0</v>
      </c>
    </row>
    <row r="166" spans="1:12" x14ac:dyDescent="0.2">
      <c r="A166" s="129" t="s">
        <v>5</v>
      </c>
      <c r="B166" s="136"/>
      <c r="C166" s="129"/>
      <c r="D166" s="129"/>
      <c r="E166" s="129"/>
      <c r="F166" s="137"/>
      <c r="G166" s="138"/>
      <c r="H166" s="138"/>
      <c r="I166" s="138"/>
      <c r="J166" s="138"/>
      <c r="K166" s="138"/>
      <c r="L166" s="139"/>
    </row>
    <row r="167" spans="1:12" x14ac:dyDescent="0.2">
      <c r="A167" s="129" t="s">
        <v>7</v>
      </c>
      <c r="B167" s="136"/>
      <c r="C167" s="129"/>
      <c r="D167" s="129"/>
      <c r="E167" s="129"/>
      <c r="F167" s="140" t="s">
        <v>145</v>
      </c>
      <c r="G167" s="138"/>
      <c r="H167" s="138"/>
      <c r="I167" s="138"/>
      <c r="J167" s="138"/>
      <c r="K167" s="138"/>
      <c r="L167" s="139"/>
    </row>
    <row r="168" spans="1:12" ht="10.5" thickBot="1" x14ac:dyDescent="0.25">
      <c r="A168" s="129" t="s">
        <v>8</v>
      </c>
      <c r="B168" s="141"/>
      <c r="C168" s="142"/>
      <c r="D168" s="142"/>
      <c r="E168" s="142"/>
      <c r="F168" s="143" t="s">
        <v>130</v>
      </c>
      <c r="G168" s="144"/>
      <c r="H168" s="144"/>
      <c r="I168" s="144"/>
      <c r="J168" s="144"/>
      <c r="K168" s="144"/>
      <c r="L168" s="145"/>
    </row>
    <row r="169" spans="1:12" ht="11" thickBot="1" x14ac:dyDescent="0.25">
      <c r="A169" s="129" t="s">
        <v>6</v>
      </c>
      <c r="B169" s="130">
        <f>1+MAX($B$13:B168)</f>
        <v>39</v>
      </c>
      <c r="C169" s="131" t="s">
        <v>211</v>
      </c>
      <c r="D169" s="131"/>
      <c r="E169" s="131" t="s">
        <v>141</v>
      </c>
      <c r="F169" s="132" t="s">
        <v>212</v>
      </c>
      <c r="G169" s="131" t="s">
        <v>119</v>
      </c>
      <c r="H169" s="133">
        <v>1</v>
      </c>
      <c r="I169" s="133"/>
      <c r="J169" s="133" t="str">
        <f>IF(ISNUMBER(I169),ROUND(H169*I169,3),"")</f>
        <v/>
      </c>
      <c r="K169" s="134"/>
      <c r="L169" s="135">
        <f>ROUND(H169*K169,2)</f>
        <v>0</v>
      </c>
    </row>
    <row r="170" spans="1:12" x14ac:dyDescent="0.2">
      <c r="A170" s="129" t="s">
        <v>5</v>
      </c>
      <c r="B170" s="136"/>
      <c r="C170" s="129"/>
      <c r="D170" s="129"/>
      <c r="E170" s="129"/>
      <c r="F170" s="137"/>
      <c r="G170" s="138"/>
      <c r="H170" s="138"/>
      <c r="I170" s="138"/>
      <c r="J170" s="138"/>
      <c r="K170" s="138"/>
      <c r="L170" s="139"/>
    </row>
    <row r="171" spans="1:12" x14ac:dyDescent="0.2">
      <c r="A171" s="129" t="s">
        <v>7</v>
      </c>
      <c r="B171" s="136"/>
      <c r="C171" s="129"/>
      <c r="D171" s="129"/>
      <c r="E171" s="129"/>
      <c r="F171" s="140" t="s">
        <v>145</v>
      </c>
      <c r="G171" s="138"/>
      <c r="H171" s="138"/>
      <c r="I171" s="138"/>
      <c r="J171" s="138"/>
      <c r="K171" s="138"/>
      <c r="L171" s="139"/>
    </row>
    <row r="172" spans="1:12" ht="10.5" thickBot="1" x14ac:dyDescent="0.25">
      <c r="A172" s="129" t="s">
        <v>8</v>
      </c>
      <c r="B172" s="141"/>
      <c r="C172" s="142"/>
      <c r="D172" s="142"/>
      <c r="E172" s="142"/>
      <c r="F172" s="143" t="s">
        <v>130</v>
      </c>
      <c r="G172" s="144"/>
      <c r="H172" s="144"/>
      <c r="I172" s="144"/>
      <c r="J172" s="144"/>
      <c r="K172" s="144"/>
      <c r="L172" s="145"/>
    </row>
    <row r="173" spans="1:12" ht="11" thickBot="1" x14ac:dyDescent="0.25">
      <c r="A173" s="129" t="s">
        <v>6</v>
      </c>
      <c r="B173" s="130">
        <f>1+MAX($B$13:B172)</f>
        <v>40</v>
      </c>
      <c r="C173" s="131" t="s">
        <v>213</v>
      </c>
      <c r="D173" s="131"/>
      <c r="E173" s="131" t="s">
        <v>147</v>
      </c>
      <c r="F173" s="132" t="s">
        <v>214</v>
      </c>
      <c r="G173" s="131" t="s">
        <v>143</v>
      </c>
      <c r="H173" s="133">
        <v>1</v>
      </c>
      <c r="I173" s="133"/>
      <c r="J173" s="133" t="str">
        <f>IF(ISNUMBER(I173),ROUND(H173*I173,3),"")</f>
        <v/>
      </c>
      <c r="K173" s="134"/>
      <c r="L173" s="135">
        <f>ROUND(H173*K173,2)</f>
        <v>0</v>
      </c>
    </row>
    <row r="174" spans="1:12" x14ac:dyDescent="0.2">
      <c r="A174" s="129" t="s">
        <v>5</v>
      </c>
      <c r="B174" s="136"/>
      <c r="C174" s="129"/>
      <c r="D174" s="129"/>
      <c r="E174" s="129"/>
      <c r="F174" s="137"/>
      <c r="G174" s="138"/>
      <c r="H174" s="138"/>
      <c r="I174" s="138"/>
      <c r="J174" s="138"/>
      <c r="K174" s="138"/>
      <c r="L174" s="139"/>
    </row>
    <row r="175" spans="1:12" x14ac:dyDescent="0.2">
      <c r="A175" s="129" t="s">
        <v>7</v>
      </c>
      <c r="B175" s="136"/>
      <c r="C175" s="129"/>
      <c r="D175" s="129"/>
      <c r="E175" s="129"/>
      <c r="F175" s="140" t="s">
        <v>145</v>
      </c>
      <c r="G175" s="138"/>
      <c r="H175" s="138"/>
      <c r="I175" s="138"/>
      <c r="J175" s="138"/>
      <c r="K175" s="138"/>
      <c r="L175" s="139"/>
    </row>
    <row r="176" spans="1:12" ht="10.5" thickBot="1" x14ac:dyDescent="0.25">
      <c r="A176" s="129" t="s">
        <v>8</v>
      </c>
      <c r="B176" s="141"/>
      <c r="C176" s="142"/>
      <c r="D176" s="142"/>
      <c r="E176" s="142"/>
      <c r="F176" s="143" t="s">
        <v>130</v>
      </c>
      <c r="G176" s="144"/>
      <c r="H176" s="144"/>
      <c r="I176" s="144"/>
      <c r="J176" s="144"/>
      <c r="K176" s="144"/>
      <c r="L176" s="145"/>
    </row>
    <row r="177" spans="1:12" ht="11" thickBot="1" x14ac:dyDescent="0.25">
      <c r="A177" s="129" t="s">
        <v>6</v>
      </c>
      <c r="B177" s="130">
        <f>1+MAX($B$13:B176)</f>
        <v>41</v>
      </c>
      <c r="C177" s="131" t="s">
        <v>215</v>
      </c>
      <c r="D177" s="131"/>
      <c r="E177" s="131" t="s">
        <v>147</v>
      </c>
      <c r="F177" s="132" t="s">
        <v>216</v>
      </c>
      <c r="G177" s="131" t="s">
        <v>143</v>
      </c>
      <c r="H177" s="133">
        <v>1</v>
      </c>
      <c r="I177" s="133"/>
      <c r="J177" s="133" t="str">
        <f>IF(ISNUMBER(I177),ROUND(H177*I177,3),"")</f>
        <v/>
      </c>
      <c r="K177" s="134"/>
      <c r="L177" s="135">
        <f>ROUND(H177*K177,2)</f>
        <v>0</v>
      </c>
    </row>
    <row r="178" spans="1:12" x14ac:dyDescent="0.2">
      <c r="A178" s="129" t="s">
        <v>5</v>
      </c>
      <c r="B178" s="136"/>
      <c r="C178" s="129"/>
      <c r="D178" s="129"/>
      <c r="E178" s="129"/>
      <c r="F178" s="137"/>
      <c r="G178" s="138"/>
      <c r="H178" s="138"/>
      <c r="I178" s="138"/>
      <c r="J178" s="138"/>
      <c r="K178" s="138"/>
      <c r="L178" s="139"/>
    </row>
    <row r="179" spans="1:12" x14ac:dyDescent="0.2">
      <c r="A179" s="129" t="s">
        <v>7</v>
      </c>
      <c r="B179" s="136"/>
      <c r="C179" s="129"/>
      <c r="D179" s="129"/>
      <c r="E179" s="129"/>
      <c r="F179" s="140" t="s">
        <v>145</v>
      </c>
      <c r="G179" s="138"/>
      <c r="H179" s="138"/>
      <c r="I179" s="138"/>
      <c r="J179" s="138"/>
      <c r="K179" s="138"/>
      <c r="L179" s="139"/>
    </row>
    <row r="180" spans="1:12" ht="10.5" thickBot="1" x14ac:dyDescent="0.25">
      <c r="A180" s="129" t="s">
        <v>8</v>
      </c>
      <c r="B180" s="141"/>
      <c r="C180" s="142"/>
      <c r="D180" s="142"/>
      <c r="E180" s="142"/>
      <c r="F180" s="143" t="s">
        <v>130</v>
      </c>
      <c r="G180" s="144"/>
      <c r="H180" s="144"/>
      <c r="I180" s="144"/>
      <c r="J180" s="144"/>
      <c r="K180" s="144"/>
      <c r="L180" s="145"/>
    </row>
    <row r="181" spans="1:12" ht="11" thickBot="1" x14ac:dyDescent="0.25">
      <c r="A181" s="129" t="s">
        <v>6</v>
      </c>
      <c r="B181" s="130">
        <f>1+MAX($B$13:B180)</f>
        <v>42</v>
      </c>
      <c r="C181" s="131" t="s">
        <v>217</v>
      </c>
      <c r="D181" s="131"/>
      <c r="E181" s="131" t="s">
        <v>141</v>
      </c>
      <c r="F181" s="132" t="s">
        <v>218</v>
      </c>
      <c r="G181" s="131" t="s">
        <v>143</v>
      </c>
      <c r="H181" s="133">
        <v>1</v>
      </c>
      <c r="I181" s="133"/>
      <c r="J181" s="133" t="str">
        <f>IF(ISNUMBER(I181),ROUND(H181*I181,3),"")</f>
        <v/>
      </c>
      <c r="K181" s="134"/>
      <c r="L181" s="135">
        <f>ROUND(H181*K181,2)</f>
        <v>0</v>
      </c>
    </row>
    <row r="182" spans="1:12" x14ac:dyDescent="0.2">
      <c r="A182" s="129" t="s">
        <v>5</v>
      </c>
      <c r="B182" s="136"/>
      <c r="C182" s="129"/>
      <c r="D182" s="129"/>
      <c r="E182" s="129"/>
      <c r="F182" s="137"/>
      <c r="G182" s="138"/>
      <c r="H182" s="138"/>
      <c r="I182" s="138"/>
      <c r="J182" s="138"/>
      <c r="K182" s="138"/>
      <c r="L182" s="139"/>
    </row>
    <row r="183" spans="1:12" x14ac:dyDescent="0.2">
      <c r="A183" s="129" t="s">
        <v>7</v>
      </c>
      <c r="B183" s="136"/>
      <c r="C183" s="129"/>
      <c r="D183" s="129"/>
      <c r="E183" s="129"/>
      <c r="F183" s="140" t="s">
        <v>145</v>
      </c>
      <c r="G183" s="138"/>
      <c r="H183" s="138"/>
      <c r="I183" s="138"/>
      <c r="J183" s="138"/>
      <c r="K183" s="138"/>
      <c r="L183" s="139"/>
    </row>
    <row r="184" spans="1:12" ht="10.5" thickBot="1" x14ac:dyDescent="0.25">
      <c r="A184" s="129" t="s">
        <v>8</v>
      </c>
      <c r="B184" s="141"/>
      <c r="C184" s="142"/>
      <c r="D184" s="142"/>
      <c r="E184" s="142"/>
      <c r="F184" s="143" t="s">
        <v>130</v>
      </c>
      <c r="G184" s="144"/>
      <c r="H184" s="144"/>
      <c r="I184" s="144"/>
      <c r="J184" s="144"/>
      <c r="K184" s="144"/>
      <c r="L184" s="145"/>
    </row>
    <row r="185" spans="1:12" ht="11" thickBot="1" x14ac:dyDescent="0.25">
      <c r="A185" s="129" t="s">
        <v>6</v>
      </c>
      <c r="B185" s="130">
        <f>1+MAX($B$13:B184)</f>
        <v>43</v>
      </c>
      <c r="C185" s="131" t="s">
        <v>219</v>
      </c>
      <c r="D185" s="131"/>
      <c r="E185" s="131" t="s">
        <v>141</v>
      </c>
      <c r="F185" s="132" t="s">
        <v>220</v>
      </c>
      <c r="G185" s="131" t="s">
        <v>143</v>
      </c>
      <c r="H185" s="133">
        <v>1</v>
      </c>
      <c r="I185" s="133"/>
      <c r="J185" s="133" t="str">
        <f>IF(ISNUMBER(I185),ROUND(H185*I185,3),"")</f>
        <v/>
      </c>
      <c r="K185" s="134"/>
      <c r="L185" s="135">
        <f>ROUND(H185*K185,2)</f>
        <v>0</v>
      </c>
    </row>
    <row r="186" spans="1:12" x14ac:dyDescent="0.2">
      <c r="A186" s="129" t="s">
        <v>5</v>
      </c>
      <c r="B186" s="136"/>
      <c r="C186" s="129"/>
      <c r="D186" s="129"/>
      <c r="E186" s="129"/>
      <c r="F186" s="137"/>
      <c r="G186" s="138"/>
      <c r="H186" s="138"/>
      <c r="I186" s="138"/>
      <c r="J186" s="138"/>
      <c r="K186" s="138"/>
      <c r="L186" s="139"/>
    </row>
    <row r="187" spans="1:12" x14ac:dyDescent="0.2">
      <c r="A187" s="129" t="s">
        <v>7</v>
      </c>
      <c r="B187" s="136"/>
      <c r="C187" s="129"/>
      <c r="D187" s="129"/>
      <c r="E187" s="129"/>
      <c r="F187" s="140" t="s">
        <v>145</v>
      </c>
      <c r="G187" s="138"/>
      <c r="H187" s="138"/>
      <c r="I187" s="138"/>
      <c r="J187" s="138"/>
      <c r="K187" s="138"/>
      <c r="L187" s="139"/>
    </row>
    <row r="188" spans="1:12" ht="10.5" thickBot="1" x14ac:dyDescent="0.25">
      <c r="A188" s="129" t="s">
        <v>8</v>
      </c>
      <c r="B188" s="141"/>
      <c r="C188" s="142"/>
      <c r="D188" s="142"/>
      <c r="E188" s="142"/>
      <c r="F188" s="143" t="s">
        <v>130</v>
      </c>
      <c r="G188" s="144"/>
      <c r="H188" s="144"/>
      <c r="I188" s="144"/>
      <c r="J188" s="144"/>
      <c r="K188" s="144"/>
      <c r="L188" s="145"/>
    </row>
    <row r="189" spans="1:12" ht="11" thickBot="1" x14ac:dyDescent="0.25">
      <c r="A189" s="129" t="s">
        <v>6</v>
      </c>
      <c r="B189" s="130">
        <f>1+MAX($B$13:B188)</f>
        <v>44</v>
      </c>
      <c r="C189" s="131" t="s">
        <v>221</v>
      </c>
      <c r="D189" s="131"/>
      <c r="E189" s="131" t="s">
        <v>141</v>
      </c>
      <c r="F189" s="132" t="s">
        <v>222</v>
      </c>
      <c r="G189" s="131" t="s">
        <v>143</v>
      </c>
      <c r="H189" s="133">
        <v>1</v>
      </c>
      <c r="I189" s="133"/>
      <c r="J189" s="133" t="str">
        <f>IF(ISNUMBER(I189),ROUND(H189*I189,3),"")</f>
        <v/>
      </c>
      <c r="K189" s="134"/>
      <c r="L189" s="135">
        <f>ROUND(H189*K189,2)</f>
        <v>0</v>
      </c>
    </row>
    <row r="190" spans="1:12" x14ac:dyDescent="0.2">
      <c r="A190" s="129" t="s">
        <v>5</v>
      </c>
      <c r="B190" s="136"/>
      <c r="C190" s="129"/>
      <c r="D190" s="129"/>
      <c r="E190" s="129"/>
      <c r="F190" s="137"/>
      <c r="G190" s="138"/>
      <c r="H190" s="138"/>
      <c r="I190" s="138"/>
      <c r="J190" s="138"/>
      <c r="K190" s="138"/>
      <c r="L190" s="139"/>
    </row>
    <row r="191" spans="1:12" x14ac:dyDescent="0.2">
      <c r="A191" s="129" t="s">
        <v>7</v>
      </c>
      <c r="B191" s="136"/>
      <c r="C191" s="129"/>
      <c r="D191" s="129"/>
      <c r="E191" s="129"/>
      <c r="F191" s="140" t="s">
        <v>145</v>
      </c>
      <c r="G191" s="138"/>
      <c r="H191" s="138"/>
      <c r="I191" s="138"/>
      <c r="J191" s="138"/>
      <c r="K191" s="138"/>
      <c r="L191" s="139"/>
    </row>
    <row r="192" spans="1:12" ht="10.5" thickBot="1" x14ac:dyDescent="0.25">
      <c r="A192" s="129" t="s">
        <v>8</v>
      </c>
      <c r="B192" s="141"/>
      <c r="C192" s="142"/>
      <c r="D192" s="142"/>
      <c r="E192" s="142"/>
      <c r="F192" s="143" t="s">
        <v>130</v>
      </c>
      <c r="G192" s="144"/>
      <c r="H192" s="144"/>
      <c r="I192" s="144"/>
      <c r="J192" s="144"/>
      <c r="K192" s="144"/>
      <c r="L192" s="145"/>
    </row>
    <row r="193" spans="1:12" ht="13" x14ac:dyDescent="0.2">
      <c r="A193" s="118" t="s">
        <v>82</v>
      </c>
      <c r="B193" s="119" t="s">
        <v>179</v>
      </c>
      <c r="C193" s="124" t="str">
        <f xml:space="preserve"> CONCATENATE("za Díl ",C84)</f>
        <v>za Díl M02</v>
      </c>
      <c r="D193" s="120"/>
      <c r="E193" s="120"/>
      <c r="F193" s="120" t="s">
        <v>181</v>
      </c>
      <c r="G193" s="121"/>
      <c r="H193" s="121"/>
      <c r="I193" s="121"/>
      <c r="J193" s="122"/>
      <c r="K193" s="121"/>
      <c r="L193" s="123">
        <f>SUM(L85:L192)</f>
        <v>0</v>
      </c>
    </row>
    <row r="194" spans="1:12" ht="10.5" thickBot="1" x14ac:dyDescent="0.25"/>
    <row r="195" spans="1:12" ht="13.5" thickBot="1" x14ac:dyDescent="0.25">
      <c r="A195" s="70" t="s">
        <v>29</v>
      </c>
      <c r="B195" s="101" t="s">
        <v>19</v>
      </c>
      <c r="C195" s="102" t="s">
        <v>223</v>
      </c>
      <c r="D195" s="103"/>
      <c r="E195" s="103"/>
      <c r="F195" s="103" t="s">
        <v>224</v>
      </c>
      <c r="G195" s="104"/>
      <c r="H195" s="104"/>
      <c r="I195" s="104"/>
      <c r="J195" s="105"/>
      <c r="K195" s="104"/>
      <c r="L195" s="106"/>
    </row>
    <row r="196" spans="1:12" ht="11" thickBot="1" x14ac:dyDescent="0.25">
      <c r="A196" s="129" t="s">
        <v>6</v>
      </c>
      <c r="B196" s="130">
        <f>1+MAX($B$13:B195)</f>
        <v>45</v>
      </c>
      <c r="C196" s="131" t="s">
        <v>225</v>
      </c>
      <c r="D196" s="131"/>
      <c r="E196" s="131" t="s">
        <v>141</v>
      </c>
      <c r="F196" s="132" t="s">
        <v>226</v>
      </c>
      <c r="G196" s="131" t="s">
        <v>143</v>
      </c>
      <c r="H196" s="133">
        <v>2</v>
      </c>
      <c r="I196" s="133"/>
      <c r="J196" s="133" t="str">
        <f>IF(ISNUMBER(I196),ROUND(H196*I196,3),"")</f>
        <v/>
      </c>
      <c r="K196" s="134"/>
      <c r="L196" s="135">
        <f>ROUND(H196*K196,2)</f>
        <v>0</v>
      </c>
    </row>
    <row r="197" spans="1:12" x14ac:dyDescent="0.2">
      <c r="A197" s="129" t="s">
        <v>5</v>
      </c>
      <c r="B197" s="136"/>
      <c r="C197" s="129"/>
      <c r="D197" s="129"/>
      <c r="E197" s="129"/>
      <c r="F197" s="137"/>
      <c r="G197" s="138"/>
      <c r="H197" s="138"/>
      <c r="I197" s="138"/>
      <c r="J197" s="138"/>
      <c r="K197" s="138"/>
      <c r="L197" s="139"/>
    </row>
    <row r="198" spans="1:12" x14ac:dyDescent="0.2">
      <c r="A198" s="129" t="s">
        <v>7</v>
      </c>
      <c r="B198" s="136"/>
      <c r="C198" s="129"/>
      <c r="D198" s="129"/>
      <c r="E198" s="129"/>
      <c r="F198" s="140" t="s">
        <v>145</v>
      </c>
      <c r="G198" s="138"/>
      <c r="H198" s="138"/>
      <c r="I198" s="138"/>
      <c r="J198" s="138"/>
      <c r="K198" s="138"/>
      <c r="L198" s="139"/>
    </row>
    <row r="199" spans="1:12" ht="10.5" thickBot="1" x14ac:dyDescent="0.25">
      <c r="A199" s="129" t="s">
        <v>8</v>
      </c>
      <c r="B199" s="141"/>
      <c r="C199" s="142"/>
      <c r="D199" s="142"/>
      <c r="E199" s="142"/>
      <c r="F199" s="143" t="s">
        <v>130</v>
      </c>
      <c r="G199" s="144"/>
      <c r="H199" s="144"/>
      <c r="I199" s="144"/>
      <c r="J199" s="144"/>
      <c r="K199" s="144"/>
      <c r="L199" s="145"/>
    </row>
    <row r="200" spans="1:12" ht="11" thickBot="1" x14ac:dyDescent="0.25">
      <c r="A200" s="129" t="s">
        <v>6</v>
      </c>
      <c r="B200" s="130">
        <f>1+MAX($B$13:B199)</f>
        <v>46</v>
      </c>
      <c r="C200" s="131" t="s">
        <v>227</v>
      </c>
      <c r="D200" s="131"/>
      <c r="E200" s="131" t="s">
        <v>141</v>
      </c>
      <c r="F200" s="132" t="s">
        <v>228</v>
      </c>
      <c r="G200" s="131" t="s">
        <v>143</v>
      </c>
      <c r="H200" s="133">
        <v>2</v>
      </c>
      <c r="I200" s="133"/>
      <c r="J200" s="133" t="str">
        <f>IF(ISNUMBER(I200),ROUND(H200*I200,3),"")</f>
        <v/>
      </c>
      <c r="K200" s="134"/>
      <c r="L200" s="135">
        <f>ROUND(H200*K200,2)</f>
        <v>0</v>
      </c>
    </row>
    <row r="201" spans="1:12" x14ac:dyDescent="0.2">
      <c r="A201" s="129" t="s">
        <v>5</v>
      </c>
      <c r="B201" s="136"/>
      <c r="C201" s="129"/>
      <c r="D201" s="129"/>
      <c r="E201" s="129"/>
      <c r="F201" s="137"/>
      <c r="G201" s="138"/>
      <c r="H201" s="138"/>
      <c r="I201" s="138"/>
      <c r="J201" s="138"/>
      <c r="K201" s="138"/>
      <c r="L201" s="139"/>
    </row>
    <row r="202" spans="1:12" x14ac:dyDescent="0.2">
      <c r="A202" s="129" t="s">
        <v>7</v>
      </c>
      <c r="B202" s="136"/>
      <c r="C202" s="129"/>
      <c r="D202" s="129"/>
      <c r="E202" s="129"/>
      <c r="F202" s="140" t="s">
        <v>145</v>
      </c>
      <c r="G202" s="138"/>
      <c r="H202" s="138"/>
      <c r="I202" s="138"/>
      <c r="J202" s="138"/>
      <c r="K202" s="138"/>
      <c r="L202" s="139"/>
    </row>
    <row r="203" spans="1:12" ht="10.5" thickBot="1" x14ac:dyDescent="0.25">
      <c r="A203" s="129" t="s">
        <v>8</v>
      </c>
      <c r="B203" s="141"/>
      <c r="C203" s="142"/>
      <c r="D203" s="142"/>
      <c r="E203" s="142"/>
      <c r="F203" s="143" t="s">
        <v>130</v>
      </c>
      <c r="G203" s="144"/>
      <c r="H203" s="144"/>
      <c r="I203" s="144"/>
      <c r="J203" s="144"/>
      <c r="K203" s="144"/>
      <c r="L203" s="145"/>
    </row>
    <row r="204" spans="1:12" ht="11" thickBot="1" x14ac:dyDescent="0.25">
      <c r="A204" s="129" t="s">
        <v>6</v>
      </c>
      <c r="B204" s="130">
        <f>1+MAX($B$13:B203)</f>
        <v>47</v>
      </c>
      <c r="C204" s="131" t="s">
        <v>159</v>
      </c>
      <c r="D204" s="131"/>
      <c r="E204" s="131" t="s">
        <v>141</v>
      </c>
      <c r="F204" s="132" t="s">
        <v>160</v>
      </c>
      <c r="G204" s="131" t="s">
        <v>156</v>
      </c>
      <c r="H204" s="133">
        <v>50</v>
      </c>
      <c r="I204" s="133"/>
      <c r="J204" s="133" t="str">
        <f>IF(ISNUMBER(I204),ROUND(H204*I204,3),"")</f>
        <v/>
      </c>
      <c r="K204" s="134"/>
      <c r="L204" s="135">
        <f>ROUND(H204*K204,2)</f>
        <v>0</v>
      </c>
    </row>
    <row r="205" spans="1:12" x14ac:dyDescent="0.2">
      <c r="A205" s="129" t="s">
        <v>5</v>
      </c>
      <c r="B205" s="136"/>
      <c r="C205" s="129"/>
      <c r="D205" s="129"/>
      <c r="E205" s="129"/>
      <c r="F205" s="137"/>
      <c r="G205" s="138"/>
      <c r="H205" s="138"/>
      <c r="I205" s="138"/>
      <c r="J205" s="138"/>
      <c r="K205" s="138"/>
      <c r="L205" s="139"/>
    </row>
    <row r="206" spans="1:12" x14ac:dyDescent="0.2">
      <c r="A206" s="129" t="s">
        <v>7</v>
      </c>
      <c r="B206" s="136"/>
      <c r="C206" s="129"/>
      <c r="D206" s="129"/>
      <c r="E206" s="129"/>
      <c r="F206" s="140" t="s">
        <v>145</v>
      </c>
      <c r="G206" s="138"/>
      <c r="H206" s="138"/>
      <c r="I206" s="138"/>
      <c r="J206" s="138"/>
      <c r="K206" s="138"/>
      <c r="L206" s="139"/>
    </row>
    <row r="207" spans="1:12" ht="10.5" thickBot="1" x14ac:dyDescent="0.25">
      <c r="A207" s="129" t="s">
        <v>8</v>
      </c>
      <c r="B207" s="141"/>
      <c r="C207" s="142"/>
      <c r="D207" s="142"/>
      <c r="E207" s="142"/>
      <c r="F207" s="143" t="s">
        <v>130</v>
      </c>
      <c r="G207" s="144"/>
      <c r="H207" s="144"/>
      <c r="I207" s="144"/>
      <c r="J207" s="144"/>
      <c r="K207" s="144"/>
      <c r="L207" s="145"/>
    </row>
    <row r="208" spans="1:12" ht="11" thickBot="1" x14ac:dyDescent="0.25">
      <c r="A208" s="129" t="s">
        <v>6</v>
      </c>
      <c r="B208" s="130">
        <f>1+MAX($B$13:B207)</f>
        <v>48</v>
      </c>
      <c r="C208" s="131" t="s">
        <v>161</v>
      </c>
      <c r="D208" s="131"/>
      <c r="E208" s="131" t="s">
        <v>141</v>
      </c>
      <c r="F208" s="132" t="s">
        <v>162</v>
      </c>
      <c r="G208" s="131" t="s">
        <v>156</v>
      </c>
      <c r="H208" s="133">
        <v>50</v>
      </c>
      <c r="I208" s="133"/>
      <c r="J208" s="133" t="str">
        <f>IF(ISNUMBER(I208),ROUND(H208*I208,3),"")</f>
        <v/>
      </c>
      <c r="K208" s="134"/>
      <c r="L208" s="135">
        <f>ROUND(H208*K208,2)</f>
        <v>0</v>
      </c>
    </row>
    <row r="209" spans="1:12" x14ac:dyDescent="0.2">
      <c r="A209" s="129" t="s">
        <v>5</v>
      </c>
      <c r="B209" s="136"/>
      <c r="C209" s="129"/>
      <c r="D209" s="129"/>
      <c r="E209" s="129"/>
      <c r="F209" s="137"/>
      <c r="G209" s="138"/>
      <c r="H209" s="138"/>
      <c r="I209" s="138"/>
      <c r="J209" s="138"/>
      <c r="K209" s="138"/>
      <c r="L209" s="139"/>
    </row>
    <row r="210" spans="1:12" x14ac:dyDescent="0.2">
      <c r="A210" s="129" t="s">
        <v>7</v>
      </c>
      <c r="B210" s="136"/>
      <c r="C210" s="129"/>
      <c r="D210" s="129"/>
      <c r="E210" s="129"/>
      <c r="F210" s="140" t="s">
        <v>145</v>
      </c>
      <c r="G210" s="138"/>
      <c r="H210" s="138"/>
      <c r="I210" s="138"/>
      <c r="J210" s="138"/>
      <c r="K210" s="138"/>
      <c r="L210" s="139"/>
    </row>
    <row r="211" spans="1:12" ht="10.5" thickBot="1" x14ac:dyDescent="0.25">
      <c r="A211" s="129" t="s">
        <v>8</v>
      </c>
      <c r="B211" s="141"/>
      <c r="C211" s="142"/>
      <c r="D211" s="142"/>
      <c r="E211" s="142"/>
      <c r="F211" s="143" t="s">
        <v>130</v>
      </c>
      <c r="G211" s="144"/>
      <c r="H211" s="144"/>
      <c r="I211" s="144"/>
      <c r="J211" s="144"/>
      <c r="K211" s="144"/>
      <c r="L211" s="145"/>
    </row>
    <row r="212" spans="1:12" ht="11" thickBot="1" x14ac:dyDescent="0.25">
      <c r="A212" s="129" t="s">
        <v>6</v>
      </c>
      <c r="B212" s="130">
        <f>1+MAX($B$13:B211)</f>
        <v>49</v>
      </c>
      <c r="C212" s="131" t="s">
        <v>165</v>
      </c>
      <c r="D212" s="131"/>
      <c r="E212" s="131" t="s">
        <v>141</v>
      </c>
      <c r="F212" s="132" t="s">
        <v>166</v>
      </c>
      <c r="G212" s="131" t="s">
        <v>143</v>
      </c>
      <c r="H212" s="133">
        <v>10</v>
      </c>
      <c r="I212" s="133"/>
      <c r="J212" s="133" t="str">
        <f>IF(ISNUMBER(I212),ROUND(H212*I212,3),"")</f>
        <v/>
      </c>
      <c r="K212" s="134"/>
      <c r="L212" s="135">
        <f>ROUND(H212*K212,2)</f>
        <v>0</v>
      </c>
    </row>
    <row r="213" spans="1:12" x14ac:dyDescent="0.2">
      <c r="A213" s="129" t="s">
        <v>5</v>
      </c>
      <c r="B213" s="136"/>
      <c r="C213" s="129"/>
      <c r="D213" s="129"/>
      <c r="E213" s="129"/>
      <c r="F213" s="137"/>
      <c r="G213" s="138"/>
      <c r="H213" s="138"/>
      <c r="I213" s="138"/>
      <c r="J213" s="138"/>
      <c r="K213" s="138"/>
      <c r="L213" s="139"/>
    </row>
    <row r="214" spans="1:12" x14ac:dyDescent="0.2">
      <c r="A214" s="129" t="s">
        <v>7</v>
      </c>
      <c r="B214" s="136"/>
      <c r="C214" s="129"/>
      <c r="D214" s="129"/>
      <c r="E214" s="129"/>
      <c r="F214" s="140" t="s">
        <v>145</v>
      </c>
      <c r="G214" s="138"/>
      <c r="H214" s="138"/>
      <c r="I214" s="138"/>
      <c r="J214" s="138"/>
      <c r="K214" s="138"/>
      <c r="L214" s="139"/>
    </row>
    <row r="215" spans="1:12" ht="10.5" thickBot="1" x14ac:dyDescent="0.25">
      <c r="A215" s="129" t="s">
        <v>8</v>
      </c>
      <c r="B215" s="141"/>
      <c r="C215" s="142"/>
      <c r="D215" s="142"/>
      <c r="E215" s="142"/>
      <c r="F215" s="143" t="s">
        <v>130</v>
      </c>
      <c r="G215" s="144"/>
      <c r="H215" s="144"/>
      <c r="I215" s="144"/>
      <c r="J215" s="144"/>
      <c r="K215" s="144"/>
      <c r="L215" s="145"/>
    </row>
    <row r="216" spans="1:12" ht="11" thickBot="1" x14ac:dyDescent="0.25">
      <c r="A216" s="129" t="s">
        <v>6</v>
      </c>
      <c r="B216" s="130">
        <f>1+MAX($B$13:B215)</f>
        <v>50</v>
      </c>
      <c r="C216" s="131" t="s">
        <v>205</v>
      </c>
      <c r="D216" s="131"/>
      <c r="E216" s="131" t="s">
        <v>147</v>
      </c>
      <c r="F216" s="132" t="s">
        <v>206</v>
      </c>
      <c r="G216" s="131" t="s">
        <v>143</v>
      </c>
      <c r="H216" s="133">
        <v>1</v>
      </c>
      <c r="I216" s="133"/>
      <c r="J216" s="133" t="str">
        <f>IF(ISNUMBER(I216),ROUND(H216*I216,3),"")</f>
        <v/>
      </c>
      <c r="K216" s="134"/>
      <c r="L216" s="135">
        <f>ROUND(H216*K216,2)</f>
        <v>0</v>
      </c>
    </row>
    <row r="217" spans="1:12" x14ac:dyDescent="0.2">
      <c r="A217" s="129" t="s">
        <v>5</v>
      </c>
      <c r="B217" s="136"/>
      <c r="C217" s="129"/>
      <c r="D217" s="129"/>
      <c r="E217" s="129"/>
      <c r="F217" s="137"/>
      <c r="G217" s="138"/>
      <c r="H217" s="138"/>
      <c r="I217" s="138"/>
      <c r="J217" s="138"/>
      <c r="K217" s="138"/>
      <c r="L217" s="139"/>
    </row>
    <row r="218" spans="1:12" x14ac:dyDescent="0.2">
      <c r="A218" s="129" t="s">
        <v>7</v>
      </c>
      <c r="B218" s="136"/>
      <c r="C218" s="129"/>
      <c r="D218" s="129"/>
      <c r="E218" s="129"/>
      <c r="F218" s="140" t="s">
        <v>145</v>
      </c>
      <c r="G218" s="138"/>
      <c r="H218" s="138"/>
      <c r="I218" s="138"/>
      <c r="J218" s="138"/>
      <c r="K218" s="138"/>
      <c r="L218" s="139"/>
    </row>
    <row r="219" spans="1:12" ht="10.5" thickBot="1" x14ac:dyDescent="0.25">
      <c r="A219" s="129" t="s">
        <v>8</v>
      </c>
      <c r="B219" s="141"/>
      <c r="C219" s="142"/>
      <c r="D219" s="142"/>
      <c r="E219" s="142"/>
      <c r="F219" s="143" t="s">
        <v>130</v>
      </c>
      <c r="G219" s="144"/>
      <c r="H219" s="144"/>
      <c r="I219" s="144"/>
      <c r="J219" s="144"/>
      <c r="K219" s="144"/>
      <c r="L219" s="145"/>
    </row>
    <row r="220" spans="1:12" ht="11" thickBot="1" x14ac:dyDescent="0.25">
      <c r="A220" s="129" t="s">
        <v>6</v>
      </c>
      <c r="B220" s="130">
        <f>1+MAX($B$13:B219)</f>
        <v>51</v>
      </c>
      <c r="C220" s="131" t="s">
        <v>207</v>
      </c>
      <c r="D220" s="131"/>
      <c r="E220" s="131" t="s">
        <v>147</v>
      </c>
      <c r="F220" s="132" t="s">
        <v>208</v>
      </c>
      <c r="G220" s="131" t="s">
        <v>143</v>
      </c>
      <c r="H220" s="133">
        <v>1</v>
      </c>
      <c r="I220" s="133"/>
      <c r="J220" s="133" t="str">
        <f>IF(ISNUMBER(I220),ROUND(H220*I220,3),"")</f>
        <v/>
      </c>
      <c r="K220" s="134"/>
      <c r="L220" s="135">
        <f>ROUND(H220*K220,2)</f>
        <v>0</v>
      </c>
    </row>
    <row r="221" spans="1:12" x14ac:dyDescent="0.2">
      <c r="A221" s="129" t="s">
        <v>5</v>
      </c>
      <c r="B221" s="136"/>
      <c r="C221" s="129"/>
      <c r="D221" s="129"/>
      <c r="E221" s="129"/>
      <c r="F221" s="137"/>
      <c r="G221" s="138"/>
      <c r="H221" s="138"/>
      <c r="I221" s="138"/>
      <c r="J221" s="138"/>
      <c r="K221" s="138"/>
      <c r="L221" s="139"/>
    </row>
    <row r="222" spans="1:12" x14ac:dyDescent="0.2">
      <c r="A222" s="129" t="s">
        <v>7</v>
      </c>
      <c r="B222" s="136"/>
      <c r="C222" s="129"/>
      <c r="D222" s="129"/>
      <c r="E222" s="129"/>
      <c r="F222" s="140" t="s">
        <v>145</v>
      </c>
      <c r="G222" s="138"/>
      <c r="H222" s="138"/>
      <c r="I222" s="138"/>
      <c r="J222" s="138"/>
      <c r="K222" s="138"/>
      <c r="L222" s="139"/>
    </row>
    <row r="223" spans="1:12" ht="10.5" thickBot="1" x14ac:dyDescent="0.25">
      <c r="A223" s="129" t="s">
        <v>8</v>
      </c>
      <c r="B223" s="141"/>
      <c r="C223" s="142"/>
      <c r="D223" s="142"/>
      <c r="E223" s="142"/>
      <c r="F223" s="143" t="s">
        <v>130</v>
      </c>
      <c r="G223" s="144"/>
      <c r="H223" s="144"/>
      <c r="I223" s="144"/>
      <c r="J223" s="144"/>
      <c r="K223" s="144"/>
      <c r="L223" s="145"/>
    </row>
    <row r="224" spans="1:12" ht="11" thickBot="1" x14ac:dyDescent="0.25">
      <c r="A224" s="129" t="s">
        <v>6</v>
      </c>
      <c r="B224" s="130">
        <f>1+MAX($B$13:B223)</f>
        <v>52</v>
      </c>
      <c r="C224" s="131" t="s">
        <v>209</v>
      </c>
      <c r="D224" s="131"/>
      <c r="E224" s="131" t="s">
        <v>141</v>
      </c>
      <c r="F224" s="132" t="s">
        <v>210</v>
      </c>
      <c r="G224" s="131" t="s">
        <v>119</v>
      </c>
      <c r="H224" s="133">
        <v>1</v>
      </c>
      <c r="I224" s="133"/>
      <c r="J224" s="133" t="str">
        <f>IF(ISNUMBER(I224),ROUND(H224*I224,3),"")</f>
        <v/>
      </c>
      <c r="K224" s="134"/>
      <c r="L224" s="135">
        <f>ROUND(H224*K224,2)</f>
        <v>0</v>
      </c>
    </row>
    <row r="225" spans="1:12" x14ac:dyDescent="0.2">
      <c r="A225" s="129" t="s">
        <v>5</v>
      </c>
      <c r="B225" s="136"/>
      <c r="C225" s="129"/>
      <c r="D225" s="129"/>
      <c r="E225" s="129"/>
      <c r="F225" s="137"/>
      <c r="G225" s="138"/>
      <c r="H225" s="138"/>
      <c r="I225" s="138"/>
      <c r="J225" s="138"/>
      <c r="K225" s="138"/>
      <c r="L225" s="139"/>
    </row>
    <row r="226" spans="1:12" x14ac:dyDescent="0.2">
      <c r="A226" s="129" t="s">
        <v>7</v>
      </c>
      <c r="B226" s="136"/>
      <c r="C226" s="129"/>
      <c r="D226" s="129"/>
      <c r="E226" s="129"/>
      <c r="F226" s="140" t="s">
        <v>145</v>
      </c>
      <c r="G226" s="138"/>
      <c r="H226" s="138"/>
      <c r="I226" s="138"/>
      <c r="J226" s="138"/>
      <c r="K226" s="138"/>
      <c r="L226" s="139"/>
    </row>
    <row r="227" spans="1:12" ht="10.5" thickBot="1" x14ac:dyDescent="0.25">
      <c r="A227" s="129" t="s">
        <v>8</v>
      </c>
      <c r="B227" s="141"/>
      <c r="C227" s="142"/>
      <c r="D227" s="142"/>
      <c r="E227" s="142"/>
      <c r="F227" s="143" t="s">
        <v>130</v>
      </c>
      <c r="G227" s="144"/>
      <c r="H227" s="144"/>
      <c r="I227" s="144"/>
      <c r="J227" s="144"/>
      <c r="K227" s="144"/>
      <c r="L227" s="145"/>
    </row>
    <row r="228" spans="1:12" ht="11" thickBot="1" x14ac:dyDescent="0.25">
      <c r="A228" s="129" t="s">
        <v>6</v>
      </c>
      <c r="B228" s="130">
        <f>1+MAX($B$13:B227)</f>
        <v>53</v>
      </c>
      <c r="C228" s="131" t="s">
        <v>211</v>
      </c>
      <c r="D228" s="131"/>
      <c r="E228" s="131" t="s">
        <v>141</v>
      </c>
      <c r="F228" s="132" t="s">
        <v>212</v>
      </c>
      <c r="G228" s="131" t="s">
        <v>119</v>
      </c>
      <c r="H228" s="133">
        <v>1</v>
      </c>
      <c r="I228" s="133"/>
      <c r="J228" s="133" t="str">
        <f>IF(ISNUMBER(I228),ROUND(H228*I228,3),"")</f>
        <v/>
      </c>
      <c r="K228" s="134"/>
      <c r="L228" s="135">
        <f>ROUND(H228*K228,2)</f>
        <v>0</v>
      </c>
    </row>
    <row r="229" spans="1:12" x14ac:dyDescent="0.2">
      <c r="A229" s="129" t="s">
        <v>5</v>
      </c>
      <c r="B229" s="136"/>
      <c r="C229" s="129"/>
      <c r="D229" s="129"/>
      <c r="E229" s="129"/>
      <c r="F229" s="137"/>
      <c r="G229" s="138"/>
      <c r="H229" s="138"/>
      <c r="I229" s="138"/>
      <c r="J229" s="138"/>
      <c r="K229" s="138"/>
      <c r="L229" s="139"/>
    </row>
    <row r="230" spans="1:12" x14ac:dyDescent="0.2">
      <c r="A230" s="129" t="s">
        <v>7</v>
      </c>
      <c r="B230" s="136"/>
      <c r="C230" s="129"/>
      <c r="D230" s="129"/>
      <c r="E230" s="129"/>
      <c r="F230" s="140" t="s">
        <v>145</v>
      </c>
      <c r="G230" s="138"/>
      <c r="H230" s="138"/>
      <c r="I230" s="138"/>
      <c r="J230" s="138"/>
      <c r="K230" s="138"/>
      <c r="L230" s="139"/>
    </row>
    <row r="231" spans="1:12" ht="10.5" thickBot="1" x14ac:dyDescent="0.25">
      <c r="A231" s="129" t="s">
        <v>8</v>
      </c>
      <c r="B231" s="141"/>
      <c r="C231" s="142"/>
      <c r="D231" s="142"/>
      <c r="E231" s="142"/>
      <c r="F231" s="143" t="s">
        <v>130</v>
      </c>
      <c r="G231" s="144"/>
      <c r="H231" s="144"/>
      <c r="I231" s="144"/>
      <c r="J231" s="144"/>
      <c r="K231" s="144"/>
      <c r="L231" s="145"/>
    </row>
    <row r="232" spans="1:12" ht="11" thickBot="1" x14ac:dyDescent="0.25">
      <c r="A232" s="129" t="s">
        <v>6</v>
      </c>
      <c r="B232" s="130">
        <f>1+MAX($B$13:B231)</f>
        <v>54</v>
      </c>
      <c r="C232" s="131" t="s">
        <v>213</v>
      </c>
      <c r="D232" s="131"/>
      <c r="E232" s="131" t="s">
        <v>147</v>
      </c>
      <c r="F232" s="132" t="s">
        <v>214</v>
      </c>
      <c r="G232" s="131" t="s">
        <v>143</v>
      </c>
      <c r="H232" s="133">
        <v>1</v>
      </c>
      <c r="I232" s="133"/>
      <c r="J232" s="133" t="str">
        <f>IF(ISNUMBER(I232),ROUND(H232*I232,3),"")</f>
        <v/>
      </c>
      <c r="K232" s="134"/>
      <c r="L232" s="135">
        <f>ROUND(H232*K232,2)</f>
        <v>0</v>
      </c>
    </row>
    <row r="233" spans="1:12" x14ac:dyDescent="0.2">
      <c r="A233" s="129" t="s">
        <v>5</v>
      </c>
      <c r="B233" s="136"/>
      <c r="C233" s="129"/>
      <c r="D233" s="129"/>
      <c r="E233" s="129"/>
      <c r="F233" s="137"/>
      <c r="G233" s="138"/>
      <c r="H233" s="138"/>
      <c r="I233" s="138"/>
      <c r="J233" s="138"/>
      <c r="K233" s="138"/>
      <c r="L233" s="139"/>
    </row>
    <row r="234" spans="1:12" x14ac:dyDescent="0.2">
      <c r="A234" s="129" t="s">
        <v>7</v>
      </c>
      <c r="B234" s="136"/>
      <c r="C234" s="129"/>
      <c r="D234" s="129"/>
      <c r="E234" s="129"/>
      <c r="F234" s="140" t="s">
        <v>145</v>
      </c>
      <c r="G234" s="138"/>
      <c r="H234" s="138"/>
      <c r="I234" s="138"/>
      <c r="J234" s="138"/>
      <c r="K234" s="138"/>
      <c r="L234" s="139"/>
    </row>
    <row r="235" spans="1:12" ht="10.5" thickBot="1" x14ac:dyDescent="0.25">
      <c r="A235" s="129" t="s">
        <v>8</v>
      </c>
      <c r="B235" s="141"/>
      <c r="C235" s="142"/>
      <c r="D235" s="142"/>
      <c r="E235" s="142"/>
      <c r="F235" s="143" t="s">
        <v>130</v>
      </c>
      <c r="G235" s="144"/>
      <c r="H235" s="144"/>
      <c r="I235" s="144"/>
      <c r="J235" s="144"/>
      <c r="K235" s="144"/>
      <c r="L235" s="145"/>
    </row>
    <row r="236" spans="1:12" ht="11" thickBot="1" x14ac:dyDescent="0.25">
      <c r="A236" s="129" t="s">
        <v>6</v>
      </c>
      <c r="B236" s="130">
        <f>1+MAX($B$13:B235)</f>
        <v>55</v>
      </c>
      <c r="C236" s="131" t="s">
        <v>215</v>
      </c>
      <c r="D236" s="131"/>
      <c r="E236" s="131" t="s">
        <v>147</v>
      </c>
      <c r="F236" s="132" t="s">
        <v>216</v>
      </c>
      <c r="G236" s="131" t="s">
        <v>143</v>
      </c>
      <c r="H236" s="133">
        <v>1</v>
      </c>
      <c r="I236" s="133"/>
      <c r="J236" s="133" t="str">
        <f>IF(ISNUMBER(I236),ROUND(H236*I236,3),"")</f>
        <v/>
      </c>
      <c r="K236" s="134"/>
      <c r="L236" s="135">
        <f>ROUND(H236*K236,2)</f>
        <v>0</v>
      </c>
    </row>
    <row r="237" spans="1:12" x14ac:dyDescent="0.2">
      <c r="A237" s="129" t="s">
        <v>5</v>
      </c>
      <c r="B237" s="136"/>
      <c r="C237" s="129"/>
      <c r="D237" s="129"/>
      <c r="E237" s="129"/>
      <c r="F237" s="137"/>
      <c r="G237" s="138"/>
      <c r="H237" s="138"/>
      <c r="I237" s="138"/>
      <c r="J237" s="138"/>
      <c r="K237" s="138"/>
      <c r="L237" s="139"/>
    </row>
    <row r="238" spans="1:12" x14ac:dyDescent="0.2">
      <c r="A238" s="129" t="s">
        <v>7</v>
      </c>
      <c r="B238" s="136"/>
      <c r="C238" s="129"/>
      <c r="D238" s="129"/>
      <c r="E238" s="129"/>
      <c r="F238" s="140" t="s">
        <v>145</v>
      </c>
      <c r="G238" s="138"/>
      <c r="H238" s="138"/>
      <c r="I238" s="138"/>
      <c r="J238" s="138"/>
      <c r="K238" s="138"/>
      <c r="L238" s="139"/>
    </row>
    <row r="239" spans="1:12" ht="10.5" thickBot="1" x14ac:dyDescent="0.25">
      <c r="A239" s="129" t="s">
        <v>8</v>
      </c>
      <c r="B239" s="141"/>
      <c r="C239" s="142"/>
      <c r="D239" s="142"/>
      <c r="E239" s="142"/>
      <c r="F239" s="143" t="s">
        <v>130</v>
      </c>
      <c r="G239" s="144"/>
      <c r="H239" s="144"/>
      <c r="I239" s="144"/>
      <c r="J239" s="144"/>
      <c r="K239" s="144"/>
      <c r="L239" s="145"/>
    </row>
    <row r="240" spans="1:12" ht="11" thickBot="1" x14ac:dyDescent="0.25">
      <c r="A240" s="129" t="s">
        <v>6</v>
      </c>
      <c r="B240" s="130">
        <f>1+MAX($B$13:B239)</f>
        <v>56</v>
      </c>
      <c r="C240" s="131" t="s">
        <v>219</v>
      </c>
      <c r="D240" s="131"/>
      <c r="E240" s="131" t="s">
        <v>141</v>
      </c>
      <c r="F240" s="132" t="s">
        <v>220</v>
      </c>
      <c r="G240" s="131" t="s">
        <v>143</v>
      </c>
      <c r="H240" s="133">
        <v>1</v>
      </c>
      <c r="I240" s="133"/>
      <c r="J240" s="133" t="str">
        <f>IF(ISNUMBER(I240),ROUND(H240*I240,3),"")</f>
        <v/>
      </c>
      <c r="K240" s="134"/>
      <c r="L240" s="135">
        <f>ROUND(H240*K240,2)</f>
        <v>0</v>
      </c>
    </row>
    <row r="241" spans="1:12" x14ac:dyDescent="0.2">
      <c r="A241" s="129" t="s">
        <v>5</v>
      </c>
      <c r="B241" s="136"/>
      <c r="C241" s="129"/>
      <c r="D241" s="129"/>
      <c r="E241" s="129"/>
      <c r="F241" s="137"/>
      <c r="G241" s="138"/>
      <c r="H241" s="138"/>
      <c r="I241" s="138"/>
      <c r="J241" s="138"/>
      <c r="K241" s="138"/>
      <c r="L241" s="139"/>
    </row>
    <row r="242" spans="1:12" x14ac:dyDescent="0.2">
      <c r="A242" s="129" t="s">
        <v>7</v>
      </c>
      <c r="B242" s="136"/>
      <c r="C242" s="129"/>
      <c r="D242" s="129"/>
      <c r="E242" s="129"/>
      <c r="F242" s="140" t="s">
        <v>145</v>
      </c>
      <c r="G242" s="138"/>
      <c r="H242" s="138"/>
      <c r="I242" s="138"/>
      <c r="J242" s="138"/>
      <c r="K242" s="138"/>
      <c r="L242" s="139"/>
    </row>
    <row r="243" spans="1:12" ht="10.5" thickBot="1" x14ac:dyDescent="0.25">
      <c r="A243" s="129" t="s">
        <v>8</v>
      </c>
      <c r="B243" s="141"/>
      <c r="C243" s="142"/>
      <c r="D243" s="142"/>
      <c r="E243" s="142"/>
      <c r="F243" s="143" t="s">
        <v>130</v>
      </c>
      <c r="G243" s="144"/>
      <c r="H243" s="144"/>
      <c r="I243" s="144"/>
      <c r="J243" s="144"/>
      <c r="K243" s="144"/>
      <c r="L243" s="145"/>
    </row>
    <row r="244" spans="1:12" ht="11" thickBot="1" x14ac:dyDescent="0.25">
      <c r="A244" s="129" t="s">
        <v>6</v>
      </c>
      <c r="B244" s="130">
        <f>1+MAX($B$13:B243)</f>
        <v>57</v>
      </c>
      <c r="C244" s="131" t="s">
        <v>221</v>
      </c>
      <c r="D244" s="131"/>
      <c r="E244" s="131" t="s">
        <v>141</v>
      </c>
      <c r="F244" s="132" t="s">
        <v>222</v>
      </c>
      <c r="G244" s="131" t="s">
        <v>143</v>
      </c>
      <c r="H244" s="133">
        <v>1</v>
      </c>
      <c r="I244" s="133"/>
      <c r="J244" s="133" t="str">
        <f>IF(ISNUMBER(I244),ROUND(H244*I244,3),"")</f>
        <v/>
      </c>
      <c r="K244" s="134"/>
      <c r="L244" s="135">
        <f>ROUND(H244*K244,2)</f>
        <v>0</v>
      </c>
    </row>
    <row r="245" spans="1:12" x14ac:dyDescent="0.2">
      <c r="A245" s="129" t="s">
        <v>5</v>
      </c>
      <c r="B245" s="136"/>
      <c r="C245" s="129"/>
      <c r="D245" s="129"/>
      <c r="E245" s="129"/>
      <c r="F245" s="137"/>
      <c r="G245" s="138"/>
      <c r="H245" s="138"/>
      <c r="I245" s="138"/>
      <c r="J245" s="138"/>
      <c r="K245" s="138"/>
      <c r="L245" s="139"/>
    </row>
    <row r="246" spans="1:12" x14ac:dyDescent="0.2">
      <c r="A246" s="129" t="s">
        <v>7</v>
      </c>
      <c r="B246" s="136"/>
      <c r="C246" s="129"/>
      <c r="D246" s="129"/>
      <c r="E246" s="129"/>
      <c r="F246" s="140" t="s">
        <v>145</v>
      </c>
      <c r="G246" s="138"/>
      <c r="H246" s="138"/>
      <c r="I246" s="138"/>
      <c r="J246" s="138"/>
      <c r="K246" s="138"/>
      <c r="L246" s="139"/>
    </row>
    <row r="247" spans="1:12" ht="10.5" thickBot="1" x14ac:dyDescent="0.25">
      <c r="A247" s="129" t="s">
        <v>8</v>
      </c>
      <c r="B247" s="141"/>
      <c r="C247" s="142"/>
      <c r="D247" s="142"/>
      <c r="E247" s="142"/>
      <c r="F247" s="143" t="s">
        <v>130</v>
      </c>
      <c r="G247" s="144"/>
      <c r="H247" s="144"/>
      <c r="I247" s="144"/>
      <c r="J247" s="144"/>
      <c r="K247" s="144"/>
      <c r="L247" s="145"/>
    </row>
    <row r="248" spans="1:12" ht="13" x14ac:dyDescent="0.2">
      <c r="A248" s="118" t="s">
        <v>82</v>
      </c>
      <c r="B248" s="119" t="s">
        <v>179</v>
      </c>
      <c r="C248" s="124" t="str">
        <f xml:space="preserve"> CONCATENATE("za Díl ",C195)</f>
        <v>za Díl M03</v>
      </c>
      <c r="D248" s="120"/>
      <c r="E248" s="120"/>
      <c r="F248" s="120" t="s">
        <v>224</v>
      </c>
      <c r="G248" s="121"/>
      <c r="H248" s="121"/>
      <c r="I248" s="121"/>
      <c r="J248" s="122"/>
      <c r="K248" s="121"/>
      <c r="L248" s="123">
        <f>SUM(L196:L247)</f>
        <v>0</v>
      </c>
    </row>
    <row r="249" spans="1:12" ht="10.5" thickBot="1" x14ac:dyDescent="0.25"/>
    <row r="250" spans="1:12" ht="13.5" thickBot="1" x14ac:dyDescent="0.25">
      <c r="A250" s="70" t="s">
        <v>29</v>
      </c>
      <c r="B250" s="101" t="s">
        <v>19</v>
      </c>
      <c r="C250" s="102" t="s">
        <v>229</v>
      </c>
      <c r="D250" s="103"/>
      <c r="E250" s="103"/>
      <c r="F250" s="103" t="s">
        <v>230</v>
      </c>
      <c r="G250" s="104"/>
      <c r="H250" s="104"/>
      <c r="I250" s="104"/>
      <c r="J250" s="105"/>
      <c r="K250" s="104"/>
      <c r="L250" s="106"/>
    </row>
    <row r="251" spans="1:12" ht="11" thickBot="1" x14ac:dyDescent="0.25">
      <c r="A251" s="129" t="s">
        <v>6</v>
      </c>
      <c r="B251" s="130">
        <f>1+MAX($B$13:B250)</f>
        <v>58</v>
      </c>
      <c r="C251" s="131" t="s">
        <v>225</v>
      </c>
      <c r="D251" s="131"/>
      <c r="E251" s="131" t="s">
        <v>141</v>
      </c>
      <c r="F251" s="132" t="s">
        <v>226</v>
      </c>
      <c r="G251" s="131" t="s">
        <v>143</v>
      </c>
      <c r="H251" s="133">
        <v>2</v>
      </c>
      <c r="I251" s="133"/>
      <c r="J251" s="133" t="str">
        <f>IF(ISNUMBER(I251),ROUND(H251*I251,3),"")</f>
        <v/>
      </c>
      <c r="K251" s="134"/>
      <c r="L251" s="135">
        <f>ROUND(H251*K251,2)</f>
        <v>0</v>
      </c>
    </row>
    <row r="252" spans="1:12" x14ac:dyDescent="0.2">
      <c r="A252" s="129" t="s">
        <v>5</v>
      </c>
      <c r="B252" s="136"/>
      <c r="C252" s="129"/>
      <c r="D252" s="129"/>
      <c r="E252" s="129"/>
      <c r="F252" s="137"/>
      <c r="G252" s="138"/>
      <c r="H252" s="138"/>
      <c r="I252" s="138"/>
      <c r="J252" s="138"/>
      <c r="K252" s="138"/>
      <c r="L252" s="139"/>
    </row>
    <row r="253" spans="1:12" x14ac:dyDescent="0.2">
      <c r="A253" s="129" t="s">
        <v>7</v>
      </c>
      <c r="B253" s="136"/>
      <c r="C253" s="129"/>
      <c r="D253" s="129"/>
      <c r="E253" s="129"/>
      <c r="F253" s="140" t="s">
        <v>145</v>
      </c>
      <c r="G253" s="138"/>
      <c r="H253" s="138"/>
      <c r="I253" s="138"/>
      <c r="J253" s="138"/>
      <c r="K253" s="138"/>
      <c r="L253" s="139"/>
    </row>
    <row r="254" spans="1:12" ht="10.5" thickBot="1" x14ac:dyDescent="0.25">
      <c r="A254" s="129" t="s">
        <v>8</v>
      </c>
      <c r="B254" s="141"/>
      <c r="C254" s="142"/>
      <c r="D254" s="142"/>
      <c r="E254" s="142"/>
      <c r="F254" s="143" t="s">
        <v>130</v>
      </c>
      <c r="G254" s="144"/>
      <c r="H254" s="144"/>
      <c r="I254" s="144"/>
      <c r="J254" s="144"/>
      <c r="K254" s="144"/>
      <c r="L254" s="145"/>
    </row>
    <row r="255" spans="1:12" ht="11" thickBot="1" x14ac:dyDescent="0.25">
      <c r="A255" s="129" t="s">
        <v>6</v>
      </c>
      <c r="B255" s="130">
        <f>1+MAX($B$13:B254)</f>
        <v>59</v>
      </c>
      <c r="C255" s="131" t="s">
        <v>227</v>
      </c>
      <c r="D255" s="131"/>
      <c r="E255" s="131" t="s">
        <v>141</v>
      </c>
      <c r="F255" s="132" t="s">
        <v>228</v>
      </c>
      <c r="G255" s="131" t="s">
        <v>143</v>
      </c>
      <c r="H255" s="133">
        <v>2</v>
      </c>
      <c r="I255" s="133"/>
      <c r="J255" s="133" t="str">
        <f>IF(ISNUMBER(I255),ROUND(H255*I255,3),"")</f>
        <v/>
      </c>
      <c r="K255" s="134"/>
      <c r="L255" s="135">
        <f>ROUND(H255*K255,2)</f>
        <v>0</v>
      </c>
    </row>
    <row r="256" spans="1:12" x14ac:dyDescent="0.2">
      <c r="A256" s="129" t="s">
        <v>5</v>
      </c>
      <c r="B256" s="136"/>
      <c r="C256" s="129"/>
      <c r="D256" s="129"/>
      <c r="E256" s="129"/>
      <c r="F256" s="137"/>
      <c r="G256" s="138"/>
      <c r="H256" s="138"/>
      <c r="I256" s="138"/>
      <c r="J256" s="138"/>
      <c r="K256" s="138"/>
      <c r="L256" s="139"/>
    </row>
    <row r="257" spans="1:12" x14ac:dyDescent="0.2">
      <c r="A257" s="129" t="s">
        <v>7</v>
      </c>
      <c r="B257" s="136"/>
      <c r="C257" s="129"/>
      <c r="D257" s="129"/>
      <c r="E257" s="129"/>
      <c r="F257" s="140" t="s">
        <v>145</v>
      </c>
      <c r="G257" s="138"/>
      <c r="H257" s="138"/>
      <c r="I257" s="138"/>
      <c r="J257" s="138"/>
      <c r="K257" s="138"/>
      <c r="L257" s="139"/>
    </row>
    <row r="258" spans="1:12" ht="10.5" thickBot="1" x14ac:dyDescent="0.25">
      <c r="A258" s="129" t="s">
        <v>8</v>
      </c>
      <c r="B258" s="141"/>
      <c r="C258" s="142"/>
      <c r="D258" s="142"/>
      <c r="E258" s="142"/>
      <c r="F258" s="143" t="s">
        <v>130</v>
      </c>
      <c r="G258" s="144"/>
      <c r="H258" s="144"/>
      <c r="I258" s="144"/>
      <c r="J258" s="144"/>
      <c r="K258" s="144"/>
      <c r="L258" s="145"/>
    </row>
    <row r="259" spans="1:12" ht="11" thickBot="1" x14ac:dyDescent="0.25">
      <c r="A259" s="129" t="s">
        <v>6</v>
      </c>
      <c r="B259" s="130">
        <f>1+MAX($B$13:B258)</f>
        <v>60</v>
      </c>
      <c r="C259" s="131" t="s">
        <v>159</v>
      </c>
      <c r="D259" s="131"/>
      <c r="E259" s="131" t="s">
        <v>141</v>
      </c>
      <c r="F259" s="132" t="s">
        <v>160</v>
      </c>
      <c r="G259" s="131" t="s">
        <v>156</v>
      </c>
      <c r="H259" s="133">
        <v>50</v>
      </c>
      <c r="I259" s="133"/>
      <c r="J259" s="133" t="str">
        <f>IF(ISNUMBER(I259),ROUND(H259*I259,3),"")</f>
        <v/>
      </c>
      <c r="K259" s="134"/>
      <c r="L259" s="135">
        <f>ROUND(H259*K259,2)</f>
        <v>0</v>
      </c>
    </row>
    <row r="260" spans="1:12" x14ac:dyDescent="0.2">
      <c r="A260" s="129" t="s">
        <v>5</v>
      </c>
      <c r="B260" s="136"/>
      <c r="C260" s="129"/>
      <c r="D260" s="129"/>
      <c r="E260" s="129"/>
      <c r="F260" s="137"/>
      <c r="G260" s="138"/>
      <c r="H260" s="138"/>
      <c r="I260" s="138"/>
      <c r="J260" s="138"/>
      <c r="K260" s="138"/>
      <c r="L260" s="139"/>
    </row>
    <row r="261" spans="1:12" x14ac:dyDescent="0.2">
      <c r="A261" s="129" t="s">
        <v>7</v>
      </c>
      <c r="B261" s="136"/>
      <c r="C261" s="129"/>
      <c r="D261" s="129"/>
      <c r="E261" s="129"/>
      <c r="F261" s="140" t="s">
        <v>145</v>
      </c>
      <c r="G261" s="138"/>
      <c r="H261" s="138"/>
      <c r="I261" s="138"/>
      <c r="J261" s="138"/>
      <c r="K261" s="138"/>
      <c r="L261" s="139"/>
    </row>
    <row r="262" spans="1:12" ht="10.5" thickBot="1" x14ac:dyDescent="0.25">
      <c r="A262" s="129" t="s">
        <v>8</v>
      </c>
      <c r="B262" s="141"/>
      <c r="C262" s="142"/>
      <c r="D262" s="142"/>
      <c r="E262" s="142"/>
      <c r="F262" s="143" t="s">
        <v>130</v>
      </c>
      <c r="G262" s="144"/>
      <c r="H262" s="144"/>
      <c r="I262" s="144"/>
      <c r="J262" s="144"/>
      <c r="K262" s="144"/>
      <c r="L262" s="145"/>
    </row>
    <row r="263" spans="1:12" ht="11" thickBot="1" x14ac:dyDescent="0.25">
      <c r="A263" s="129" t="s">
        <v>6</v>
      </c>
      <c r="B263" s="130">
        <f>1+MAX($B$13:B262)</f>
        <v>61</v>
      </c>
      <c r="C263" s="131" t="s">
        <v>161</v>
      </c>
      <c r="D263" s="131"/>
      <c r="E263" s="131" t="s">
        <v>141</v>
      </c>
      <c r="F263" s="132" t="s">
        <v>162</v>
      </c>
      <c r="G263" s="131" t="s">
        <v>156</v>
      </c>
      <c r="H263" s="133">
        <v>50</v>
      </c>
      <c r="I263" s="133"/>
      <c r="J263" s="133" t="str">
        <f>IF(ISNUMBER(I263),ROUND(H263*I263,3),"")</f>
        <v/>
      </c>
      <c r="K263" s="134"/>
      <c r="L263" s="135">
        <f>ROUND(H263*K263,2)</f>
        <v>0</v>
      </c>
    </row>
    <row r="264" spans="1:12" x14ac:dyDescent="0.2">
      <c r="A264" s="129" t="s">
        <v>5</v>
      </c>
      <c r="B264" s="136"/>
      <c r="C264" s="129"/>
      <c r="D264" s="129"/>
      <c r="E264" s="129"/>
      <c r="F264" s="137"/>
      <c r="G264" s="138"/>
      <c r="H264" s="138"/>
      <c r="I264" s="138"/>
      <c r="J264" s="138"/>
      <c r="K264" s="138"/>
      <c r="L264" s="139"/>
    </row>
    <row r="265" spans="1:12" x14ac:dyDescent="0.2">
      <c r="A265" s="129" t="s">
        <v>7</v>
      </c>
      <c r="B265" s="136"/>
      <c r="C265" s="129"/>
      <c r="D265" s="129"/>
      <c r="E265" s="129"/>
      <c r="F265" s="140" t="s">
        <v>145</v>
      </c>
      <c r="G265" s="138"/>
      <c r="H265" s="138"/>
      <c r="I265" s="138"/>
      <c r="J265" s="138"/>
      <c r="K265" s="138"/>
      <c r="L265" s="139"/>
    </row>
    <row r="266" spans="1:12" ht="10.5" thickBot="1" x14ac:dyDescent="0.25">
      <c r="A266" s="129" t="s">
        <v>8</v>
      </c>
      <c r="B266" s="141"/>
      <c r="C266" s="142"/>
      <c r="D266" s="142"/>
      <c r="E266" s="142"/>
      <c r="F266" s="143" t="s">
        <v>130</v>
      </c>
      <c r="G266" s="144"/>
      <c r="H266" s="144"/>
      <c r="I266" s="144"/>
      <c r="J266" s="144"/>
      <c r="K266" s="144"/>
      <c r="L266" s="145"/>
    </row>
    <row r="267" spans="1:12" ht="11" thickBot="1" x14ac:dyDescent="0.25">
      <c r="A267" s="129" t="s">
        <v>6</v>
      </c>
      <c r="B267" s="130">
        <f>1+MAX($B$13:B266)</f>
        <v>62</v>
      </c>
      <c r="C267" s="131" t="s">
        <v>165</v>
      </c>
      <c r="D267" s="131"/>
      <c r="E267" s="131" t="s">
        <v>141</v>
      </c>
      <c r="F267" s="132" t="s">
        <v>166</v>
      </c>
      <c r="G267" s="131" t="s">
        <v>143</v>
      </c>
      <c r="H267" s="133">
        <v>10</v>
      </c>
      <c r="I267" s="133"/>
      <c r="J267" s="133" t="str">
        <f>IF(ISNUMBER(I267),ROUND(H267*I267,3),"")</f>
        <v/>
      </c>
      <c r="K267" s="134"/>
      <c r="L267" s="135">
        <f>ROUND(H267*K267,2)</f>
        <v>0</v>
      </c>
    </row>
    <row r="268" spans="1:12" x14ac:dyDescent="0.2">
      <c r="A268" s="129" t="s">
        <v>5</v>
      </c>
      <c r="B268" s="136"/>
      <c r="C268" s="129"/>
      <c r="D268" s="129"/>
      <c r="E268" s="129"/>
      <c r="F268" s="137"/>
      <c r="G268" s="138"/>
      <c r="H268" s="138"/>
      <c r="I268" s="138"/>
      <c r="J268" s="138"/>
      <c r="K268" s="138"/>
      <c r="L268" s="139"/>
    </row>
    <row r="269" spans="1:12" x14ac:dyDescent="0.2">
      <c r="A269" s="129" t="s">
        <v>7</v>
      </c>
      <c r="B269" s="136"/>
      <c r="C269" s="129"/>
      <c r="D269" s="129"/>
      <c r="E269" s="129"/>
      <c r="F269" s="140" t="s">
        <v>145</v>
      </c>
      <c r="G269" s="138"/>
      <c r="H269" s="138"/>
      <c r="I269" s="138"/>
      <c r="J269" s="138"/>
      <c r="K269" s="138"/>
      <c r="L269" s="139"/>
    </row>
    <row r="270" spans="1:12" ht="10.5" thickBot="1" x14ac:dyDescent="0.25">
      <c r="A270" s="129" t="s">
        <v>8</v>
      </c>
      <c r="B270" s="141"/>
      <c r="C270" s="142"/>
      <c r="D270" s="142"/>
      <c r="E270" s="142"/>
      <c r="F270" s="143" t="s">
        <v>130</v>
      </c>
      <c r="G270" s="144"/>
      <c r="H270" s="144"/>
      <c r="I270" s="144"/>
      <c r="J270" s="144"/>
      <c r="K270" s="144"/>
      <c r="L270" s="145"/>
    </row>
    <row r="271" spans="1:12" ht="11" thickBot="1" x14ac:dyDescent="0.25">
      <c r="A271" s="129" t="s">
        <v>6</v>
      </c>
      <c r="B271" s="130">
        <f>1+MAX($B$13:B270)</f>
        <v>63</v>
      </c>
      <c r="C271" s="131" t="s">
        <v>205</v>
      </c>
      <c r="D271" s="131"/>
      <c r="E271" s="131" t="s">
        <v>147</v>
      </c>
      <c r="F271" s="132" t="s">
        <v>206</v>
      </c>
      <c r="G271" s="131" t="s">
        <v>143</v>
      </c>
      <c r="H271" s="133">
        <v>1</v>
      </c>
      <c r="I271" s="133"/>
      <c r="J271" s="133" t="str">
        <f>IF(ISNUMBER(I271),ROUND(H271*I271,3),"")</f>
        <v/>
      </c>
      <c r="K271" s="134"/>
      <c r="L271" s="135">
        <f>ROUND(H271*K271,2)</f>
        <v>0</v>
      </c>
    </row>
    <row r="272" spans="1:12" x14ac:dyDescent="0.2">
      <c r="A272" s="129" t="s">
        <v>5</v>
      </c>
      <c r="B272" s="136"/>
      <c r="C272" s="129"/>
      <c r="D272" s="129"/>
      <c r="E272" s="129"/>
      <c r="F272" s="137"/>
      <c r="G272" s="138"/>
      <c r="H272" s="138"/>
      <c r="I272" s="138"/>
      <c r="J272" s="138"/>
      <c r="K272" s="138"/>
      <c r="L272" s="139"/>
    </row>
    <row r="273" spans="1:12" x14ac:dyDescent="0.2">
      <c r="A273" s="129" t="s">
        <v>7</v>
      </c>
      <c r="B273" s="136"/>
      <c r="C273" s="129"/>
      <c r="D273" s="129"/>
      <c r="E273" s="129"/>
      <c r="F273" s="140" t="s">
        <v>145</v>
      </c>
      <c r="G273" s="138"/>
      <c r="H273" s="138"/>
      <c r="I273" s="138"/>
      <c r="J273" s="138"/>
      <c r="K273" s="138"/>
      <c r="L273" s="139"/>
    </row>
    <row r="274" spans="1:12" ht="10.5" thickBot="1" x14ac:dyDescent="0.25">
      <c r="A274" s="129" t="s">
        <v>8</v>
      </c>
      <c r="B274" s="141"/>
      <c r="C274" s="142"/>
      <c r="D274" s="142"/>
      <c r="E274" s="142"/>
      <c r="F274" s="143" t="s">
        <v>130</v>
      </c>
      <c r="G274" s="144"/>
      <c r="H274" s="144"/>
      <c r="I274" s="144"/>
      <c r="J274" s="144"/>
      <c r="K274" s="144"/>
      <c r="L274" s="145"/>
    </row>
    <row r="275" spans="1:12" ht="11" thickBot="1" x14ac:dyDescent="0.25">
      <c r="A275" s="129" t="s">
        <v>6</v>
      </c>
      <c r="B275" s="130">
        <f>1+MAX($B$13:B274)</f>
        <v>64</v>
      </c>
      <c r="C275" s="131" t="s">
        <v>207</v>
      </c>
      <c r="D275" s="131"/>
      <c r="E275" s="131" t="s">
        <v>147</v>
      </c>
      <c r="F275" s="132" t="s">
        <v>208</v>
      </c>
      <c r="G275" s="131" t="s">
        <v>143</v>
      </c>
      <c r="H275" s="133">
        <v>1</v>
      </c>
      <c r="I275" s="133"/>
      <c r="J275" s="133" t="str">
        <f>IF(ISNUMBER(I275),ROUND(H275*I275,3),"")</f>
        <v/>
      </c>
      <c r="K275" s="134"/>
      <c r="L275" s="135">
        <f>ROUND(H275*K275,2)</f>
        <v>0</v>
      </c>
    </row>
    <row r="276" spans="1:12" x14ac:dyDescent="0.2">
      <c r="A276" s="129" t="s">
        <v>5</v>
      </c>
      <c r="B276" s="136"/>
      <c r="C276" s="129"/>
      <c r="D276" s="129"/>
      <c r="E276" s="129"/>
      <c r="F276" s="137"/>
      <c r="G276" s="138"/>
      <c r="H276" s="138"/>
      <c r="I276" s="138"/>
      <c r="J276" s="138"/>
      <c r="K276" s="138"/>
      <c r="L276" s="139"/>
    </row>
    <row r="277" spans="1:12" x14ac:dyDescent="0.2">
      <c r="A277" s="129" t="s">
        <v>7</v>
      </c>
      <c r="B277" s="136"/>
      <c r="C277" s="129"/>
      <c r="D277" s="129"/>
      <c r="E277" s="129"/>
      <c r="F277" s="140" t="s">
        <v>145</v>
      </c>
      <c r="G277" s="138"/>
      <c r="H277" s="138"/>
      <c r="I277" s="138"/>
      <c r="J277" s="138"/>
      <c r="K277" s="138"/>
      <c r="L277" s="139"/>
    </row>
    <row r="278" spans="1:12" ht="10.5" thickBot="1" x14ac:dyDescent="0.25">
      <c r="A278" s="129" t="s">
        <v>8</v>
      </c>
      <c r="B278" s="141"/>
      <c r="C278" s="142"/>
      <c r="D278" s="142"/>
      <c r="E278" s="142"/>
      <c r="F278" s="143" t="s">
        <v>130</v>
      </c>
      <c r="G278" s="144"/>
      <c r="H278" s="144"/>
      <c r="I278" s="144"/>
      <c r="J278" s="144"/>
      <c r="K278" s="144"/>
      <c r="L278" s="145"/>
    </row>
    <row r="279" spans="1:12" ht="11" thickBot="1" x14ac:dyDescent="0.25">
      <c r="A279" s="129" t="s">
        <v>6</v>
      </c>
      <c r="B279" s="130">
        <f>1+MAX($B$13:B278)</f>
        <v>65</v>
      </c>
      <c r="C279" s="131" t="s">
        <v>209</v>
      </c>
      <c r="D279" s="131"/>
      <c r="E279" s="131" t="s">
        <v>141</v>
      </c>
      <c r="F279" s="132" t="s">
        <v>210</v>
      </c>
      <c r="G279" s="131" t="s">
        <v>119</v>
      </c>
      <c r="H279" s="133">
        <v>1</v>
      </c>
      <c r="I279" s="133"/>
      <c r="J279" s="133" t="str">
        <f>IF(ISNUMBER(I279),ROUND(H279*I279,3),"")</f>
        <v/>
      </c>
      <c r="K279" s="134"/>
      <c r="L279" s="135">
        <f>ROUND(H279*K279,2)</f>
        <v>0</v>
      </c>
    </row>
    <row r="280" spans="1:12" x14ac:dyDescent="0.2">
      <c r="A280" s="129" t="s">
        <v>5</v>
      </c>
      <c r="B280" s="136"/>
      <c r="C280" s="129"/>
      <c r="D280" s="129"/>
      <c r="E280" s="129"/>
      <c r="F280" s="137"/>
      <c r="G280" s="138"/>
      <c r="H280" s="138"/>
      <c r="I280" s="138"/>
      <c r="J280" s="138"/>
      <c r="K280" s="138"/>
      <c r="L280" s="139"/>
    </row>
    <row r="281" spans="1:12" x14ac:dyDescent="0.2">
      <c r="A281" s="129" t="s">
        <v>7</v>
      </c>
      <c r="B281" s="136"/>
      <c r="C281" s="129"/>
      <c r="D281" s="129"/>
      <c r="E281" s="129"/>
      <c r="F281" s="140" t="s">
        <v>145</v>
      </c>
      <c r="G281" s="138"/>
      <c r="H281" s="138"/>
      <c r="I281" s="138"/>
      <c r="J281" s="138"/>
      <c r="K281" s="138"/>
      <c r="L281" s="139"/>
    </row>
    <row r="282" spans="1:12" ht="10.5" thickBot="1" x14ac:dyDescent="0.25">
      <c r="A282" s="129" t="s">
        <v>8</v>
      </c>
      <c r="B282" s="141"/>
      <c r="C282" s="142"/>
      <c r="D282" s="142"/>
      <c r="E282" s="142"/>
      <c r="F282" s="143" t="s">
        <v>130</v>
      </c>
      <c r="G282" s="144"/>
      <c r="H282" s="144"/>
      <c r="I282" s="144"/>
      <c r="J282" s="144"/>
      <c r="K282" s="144"/>
      <c r="L282" s="145"/>
    </row>
    <row r="283" spans="1:12" ht="11" thickBot="1" x14ac:dyDescent="0.25">
      <c r="A283" s="129" t="s">
        <v>6</v>
      </c>
      <c r="B283" s="130">
        <f>1+MAX($B$13:B282)</f>
        <v>66</v>
      </c>
      <c r="C283" s="131" t="s">
        <v>211</v>
      </c>
      <c r="D283" s="131"/>
      <c r="E283" s="131" t="s">
        <v>141</v>
      </c>
      <c r="F283" s="132" t="s">
        <v>212</v>
      </c>
      <c r="G283" s="131" t="s">
        <v>119</v>
      </c>
      <c r="H283" s="133">
        <v>1</v>
      </c>
      <c r="I283" s="133"/>
      <c r="J283" s="133" t="str">
        <f>IF(ISNUMBER(I283),ROUND(H283*I283,3),"")</f>
        <v/>
      </c>
      <c r="K283" s="134"/>
      <c r="L283" s="135">
        <f>ROUND(H283*K283,2)</f>
        <v>0</v>
      </c>
    </row>
    <row r="284" spans="1:12" x14ac:dyDescent="0.2">
      <c r="A284" s="129" t="s">
        <v>5</v>
      </c>
      <c r="B284" s="136"/>
      <c r="C284" s="129"/>
      <c r="D284" s="129"/>
      <c r="E284" s="129"/>
      <c r="F284" s="137"/>
      <c r="G284" s="138"/>
      <c r="H284" s="138"/>
      <c r="I284" s="138"/>
      <c r="J284" s="138"/>
      <c r="K284" s="138"/>
      <c r="L284" s="139"/>
    </row>
    <row r="285" spans="1:12" x14ac:dyDescent="0.2">
      <c r="A285" s="129" t="s">
        <v>7</v>
      </c>
      <c r="B285" s="136"/>
      <c r="C285" s="129"/>
      <c r="D285" s="129"/>
      <c r="E285" s="129"/>
      <c r="F285" s="140" t="s">
        <v>145</v>
      </c>
      <c r="G285" s="138"/>
      <c r="H285" s="138"/>
      <c r="I285" s="138"/>
      <c r="J285" s="138"/>
      <c r="K285" s="138"/>
      <c r="L285" s="139"/>
    </row>
    <row r="286" spans="1:12" ht="10.5" thickBot="1" x14ac:dyDescent="0.25">
      <c r="A286" s="129" t="s">
        <v>8</v>
      </c>
      <c r="B286" s="141"/>
      <c r="C286" s="142"/>
      <c r="D286" s="142"/>
      <c r="E286" s="142"/>
      <c r="F286" s="143" t="s">
        <v>130</v>
      </c>
      <c r="G286" s="144"/>
      <c r="H286" s="144"/>
      <c r="I286" s="144"/>
      <c r="J286" s="144"/>
      <c r="K286" s="144"/>
      <c r="L286" s="145"/>
    </row>
    <row r="287" spans="1:12" ht="11" thickBot="1" x14ac:dyDescent="0.25">
      <c r="A287" s="129" t="s">
        <v>6</v>
      </c>
      <c r="B287" s="130">
        <f>1+MAX($B$13:B286)</f>
        <v>67</v>
      </c>
      <c r="C287" s="131" t="s">
        <v>213</v>
      </c>
      <c r="D287" s="131"/>
      <c r="E287" s="131" t="s">
        <v>147</v>
      </c>
      <c r="F287" s="132" t="s">
        <v>214</v>
      </c>
      <c r="G287" s="131" t="s">
        <v>143</v>
      </c>
      <c r="H287" s="133">
        <v>1</v>
      </c>
      <c r="I287" s="133"/>
      <c r="J287" s="133" t="str">
        <f>IF(ISNUMBER(I287),ROUND(H287*I287,3),"")</f>
        <v/>
      </c>
      <c r="K287" s="134"/>
      <c r="L287" s="135">
        <f>ROUND(H287*K287,2)</f>
        <v>0</v>
      </c>
    </row>
    <row r="288" spans="1:12" x14ac:dyDescent="0.2">
      <c r="A288" s="129" t="s">
        <v>5</v>
      </c>
      <c r="B288" s="136"/>
      <c r="C288" s="129"/>
      <c r="D288" s="129"/>
      <c r="E288" s="129"/>
      <c r="F288" s="137"/>
      <c r="G288" s="138"/>
      <c r="H288" s="138"/>
      <c r="I288" s="138"/>
      <c r="J288" s="138"/>
      <c r="K288" s="138"/>
      <c r="L288" s="139"/>
    </row>
    <row r="289" spans="1:12" x14ac:dyDescent="0.2">
      <c r="A289" s="129" t="s">
        <v>7</v>
      </c>
      <c r="B289" s="136"/>
      <c r="C289" s="129"/>
      <c r="D289" s="129"/>
      <c r="E289" s="129"/>
      <c r="F289" s="140" t="s">
        <v>145</v>
      </c>
      <c r="G289" s="138"/>
      <c r="H289" s="138"/>
      <c r="I289" s="138"/>
      <c r="J289" s="138"/>
      <c r="K289" s="138"/>
      <c r="L289" s="139"/>
    </row>
    <row r="290" spans="1:12" ht="10.5" thickBot="1" x14ac:dyDescent="0.25">
      <c r="A290" s="129" t="s">
        <v>8</v>
      </c>
      <c r="B290" s="141"/>
      <c r="C290" s="142"/>
      <c r="D290" s="142"/>
      <c r="E290" s="142"/>
      <c r="F290" s="143" t="s">
        <v>130</v>
      </c>
      <c r="G290" s="144"/>
      <c r="H290" s="144"/>
      <c r="I290" s="144"/>
      <c r="J290" s="144"/>
      <c r="K290" s="144"/>
      <c r="L290" s="145"/>
    </row>
    <row r="291" spans="1:12" ht="11" thickBot="1" x14ac:dyDescent="0.25">
      <c r="A291" s="129" t="s">
        <v>6</v>
      </c>
      <c r="B291" s="130">
        <f>1+MAX($B$13:B290)</f>
        <v>68</v>
      </c>
      <c r="C291" s="131" t="s">
        <v>215</v>
      </c>
      <c r="D291" s="131"/>
      <c r="E291" s="131" t="s">
        <v>147</v>
      </c>
      <c r="F291" s="132" t="s">
        <v>216</v>
      </c>
      <c r="G291" s="131" t="s">
        <v>143</v>
      </c>
      <c r="H291" s="133">
        <v>1</v>
      </c>
      <c r="I291" s="133"/>
      <c r="J291" s="133" t="str">
        <f>IF(ISNUMBER(I291),ROUND(H291*I291,3),"")</f>
        <v/>
      </c>
      <c r="K291" s="134"/>
      <c r="L291" s="135">
        <f>ROUND(H291*K291,2)</f>
        <v>0</v>
      </c>
    </row>
    <row r="292" spans="1:12" x14ac:dyDescent="0.2">
      <c r="A292" s="129" t="s">
        <v>5</v>
      </c>
      <c r="B292" s="136"/>
      <c r="C292" s="129"/>
      <c r="D292" s="129"/>
      <c r="E292" s="129"/>
      <c r="F292" s="137"/>
      <c r="G292" s="138"/>
      <c r="H292" s="138"/>
      <c r="I292" s="138"/>
      <c r="J292" s="138"/>
      <c r="K292" s="138"/>
      <c r="L292" s="139"/>
    </row>
    <row r="293" spans="1:12" x14ac:dyDescent="0.2">
      <c r="A293" s="129" t="s">
        <v>7</v>
      </c>
      <c r="B293" s="136"/>
      <c r="C293" s="129"/>
      <c r="D293" s="129"/>
      <c r="E293" s="129"/>
      <c r="F293" s="140" t="s">
        <v>145</v>
      </c>
      <c r="G293" s="138"/>
      <c r="H293" s="138"/>
      <c r="I293" s="138"/>
      <c r="J293" s="138"/>
      <c r="K293" s="138"/>
      <c r="L293" s="139"/>
    </row>
    <row r="294" spans="1:12" ht="10.5" thickBot="1" x14ac:dyDescent="0.25">
      <c r="A294" s="129" t="s">
        <v>8</v>
      </c>
      <c r="B294" s="141"/>
      <c r="C294" s="142"/>
      <c r="D294" s="142"/>
      <c r="E294" s="142"/>
      <c r="F294" s="143" t="s">
        <v>130</v>
      </c>
      <c r="G294" s="144"/>
      <c r="H294" s="144"/>
      <c r="I294" s="144"/>
      <c r="J294" s="144"/>
      <c r="K294" s="144"/>
      <c r="L294" s="145"/>
    </row>
    <row r="295" spans="1:12" ht="11" thickBot="1" x14ac:dyDescent="0.25">
      <c r="A295" s="129" t="s">
        <v>6</v>
      </c>
      <c r="B295" s="130">
        <f>1+MAX($B$13:B294)</f>
        <v>69</v>
      </c>
      <c r="C295" s="131" t="s">
        <v>219</v>
      </c>
      <c r="D295" s="131"/>
      <c r="E295" s="131" t="s">
        <v>141</v>
      </c>
      <c r="F295" s="132" t="s">
        <v>220</v>
      </c>
      <c r="G295" s="131" t="s">
        <v>143</v>
      </c>
      <c r="H295" s="133">
        <v>1</v>
      </c>
      <c r="I295" s="133"/>
      <c r="J295" s="133" t="str">
        <f>IF(ISNUMBER(I295),ROUND(H295*I295,3),"")</f>
        <v/>
      </c>
      <c r="K295" s="134"/>
      <c r="L295" s="135">
        <f>ROUND(H295*K295,2)</f>
        <v>0</v>
      </c>
    </row>
    <row r="296" spans="1:12" x14ac:dyDescent="0.2">
      <c r="A296" s="129" t="s">
        <v>5</v>
      </c>
      <c r="B296" s="136"/>
      <c r="C296" s="129"/>
      <c r="D296" s="129"/>
      <c r="E296" s="129"/>
      <c r="F296" s="137"/>
      <c r="G296" s="138"/>
      <c r="H296" s="138"/>
      <c r="I296" s="138"/>
      <c r="J296" s="138"/>
      <c r="K296" s="138"/>
      <c r="L296" s="139"/>
    </row>
    <row r="297" spans="1:12" x14ac:dyDescent="0.2">
      <c r="A297" s="129" t="s">
        <v>7</v>
      </c>
      <c r="B297" s="136"/>
      <c r="C297" s="129"/>
      <c r="D297" s="129"/>
      <c r="E297" s="129"/>
      <c r="F297" s="140" t="s">
        <v>145</v>
      </c>
      <c r="G297" s="138"/>
      <c r="H297" s="138"/>
      <c r="I297" s="138"/>
      <c r="J297" s="138"/>
      <c r="K297" s="138"/>
      <c r="L297" s="139"/>
    </row>
    <row r="298" spans="1:12" ht="10.5" thickBot="1" x14ac:dyDescent="0.25">
      <c r="A298" s="129" t="s">
        <v>8</v>
      </c>
      <c r="B298" s="141"/>
      <c r="C298" s="142"/>
      <c r="D298" s="142"/>
      <c r="E298" s="142"/>
      <c r="F298" s="143" t="s">
        <v>130</v>
      </c>
      <c r="G298" s="144"/>
      <c r="H298" s="144"/>
      <c r="I298" s="144"/>
      <c r="J298" s="144"/>
      <c r="K298" s="144"/>
      <c r="L298" s="145"/>
    </row>
    <row r="299" spans="1:12" ht="11" thickBot="1" x14ac:dyDescent="0.25">
      <c r="A299" s="129" t="s">
        <v>6</v>
      </c>
      <c r="B299" s="130">
        <f>1+MAX($B$13:B298)</f>
        <v>70</v>
      </c>
      <c r="C299" s="131" t="s">
        <v>221</v>
      </c>
      <c r="D299" s="131"/>
      <c r="E299" s="131" t="s">
        <v>141</v>
      </c>
      <c r="F299" s="132" t="s">
        <v>222</v>
      </c>
      <c r="G299" s="131" t="s">
        <v>143</v>
      </c>
      <c r="H299" s="133">
        <v>1</v>
      </c>
      <c r="I299" s="133"/>
      <c r="J299" s="133" t="str">
        <f>IF(ISNUMBER(I299),ROUND(H299*I299,3),"")</f>
        <v/>
      </c>
      <c r="K299" s="134"/>
      <c r="L299" s="135">
        <f>ROUND(H299*K299,2)</f>
        <v>0</v>
      </c>
    </row>
    <row r="300" spans="1:12" x14ac:dyDescent="0.2">
      <c r="A300" s="129" t="s">
        <v>5</v>
      </c>
      <c r="B300" s="136"/>
      <c r="C300" s="129"/>
      <c r="D300" s="129"/>
      <c r="E300" s="129"/>
      <c r="F300" s="137"/>
      <c r="G300" s="138"/>
      <c r="H300" s="138"/>
      <c r="I300" s="138"/>
      <c r="J300" s="138"/>
      <c r="K300" s="138"/>
      <c r="L300" s="139"/>
    </row>
    <row r="301" spans="1:12" x14ac:dyDescent="0.2">
      <c r="A301" s="129" t="s">
        <v>7</v>
      </c>
      <c r="B301" s="136"/>
      <c r="C301" s="129"/>
      <c r="D301" s="129"/>
      <c r="E301" s="129"/>
      <c r="F301" s="140" t="s">
        <v>145</v>
      </c>
      <c r="G301" s="138"/>
      <c r="H301" s="138"/>
      <c r="I301" s="138"/>
      <c r="J301" s="138"/>
      <c r="K301" s="138"/>
      <c r="L301" s="139"/>
    </row>
    <row r="302" spans="1:12" ht="10.5" thickBot="1" x14ac:dyDescent="0.25">
      <c r="A302" s="129" t="s">
        <v>8</v>
      </c>
      <c r="B302" s="141"/>
      <c r="C302" s="142"/>
      <c r="D302" s="142"/>
      <c r="E302" s="142"/>
      <c r="F302" s="143" t="s">
        <v>130</v>
      </c>
      <c r="G302" s="144"/>
      <c r="H302" s="144"/>
      <c r="I302" s="144"/>
      <c r="J302" s="144"/>
      <c r="K302" s="144"/>
      <c r="L302" s="145"/>
    </row>
    <row r="303" spans="1:12" ht="13" x14ac:dyDescent="0.2">
      <c r="A303" s="118" t="s">
        <v>82</v>
      </c>
      <c r="B303" s="119" t="s">
        <v>179</v>
      </c>
      <c r="C303" s="124" t="str">
        <f xml:space="preserve"> CONCATENATE("za Díl ",C250)</f>
        <v>za Díl M04</v>
      </c>
      <c r="D303" s="120"/>
      <c r="E303" s="120"/>
      <c r="F303" s="120" t="s">
        <v>230</v>
      </c>
      <c r="G303" s="121"/>
      <c r="H303" s="121"/>
      <c r="I303" s="121"/>
      <c r="J303" s="122"/>
      <c r="K303" s="121"/>
      <c r="L303" s="123">
        <f>SUM(L251:L302)</f>
        <v>0</v>
      </c>
    </row>
    <row r="977" s="8" customFormat="1" x14ac:dyDescent="0.2"/>
    <row r="978" s="8" customFormat="1" x14ac:dyDescent="0.2"/>
    <row r="979" s="8" customFormat="1" x14ac:dyDescent="0.2"/>
    <row r="980" s="8" customFormat="1" x14ac:dyDescent="0.2"/>
    <row r="993" s="8" customFormat="1" x14ac:dyDescent="0.2"/>
    <row r="994" s="8" customFormat="1" x14ac:dyDescent="0.2"/>
    <row r="995" s="8" customFormat="1" x14ac:dyDescent="0.2"/>
    <row r="996" s="8" customFormat="1" x14ac:dyDescent="0.2"/>
    <row r="997" s="8" customFormat="1" x14ac:dyDescent="0.2"/>
    <row r="998" s="8" customFormat="1" x14ac:dyDescent="0.2"/>
    <row r="999" s="8" customFormat="1" x14ac:dyDescent="0.2"/>
    <row r="1000" s="8" customFormat="1" x14ac:dyDescent="0.2"/>
    <row r="1001" s="8" customFormat="1" x14ac:dyDescent="0.2"/>
    <row r="1002" s="8" customFormat="1" x14ac:dyDescent="0.2"/>
    <row r="1003" s="8" customFormat="1" x14ac:dyDescent="0.2"/>
    <row r="1004" s="8" customFormat="1" x14ac:dyDescent="0.2"/>
    <row r="1005" s="8" customFormat="1" x14ac:dyDescent="0.2"/>
    <row r="1006" s="8" customFormat="1" x14ac:dyDescent="0.2"/>
    <row r="1007" s="8" customFormat="1" x14ac:dyDescent="0.2"/>
    <row r="1008" s="8" customFormat="1" x14ac:dyDescent="0.2"/>
    <row r="1009" s="8" customFormat="1" x14ac:dyDescent="0.2"/>
    <row r="1010" s="8" customFormat="1" x14ac:dyDescent="0.2"/>
    <row r="1011" s="8" customFormat="1" x14ac:dyDescent="0.2"/>
    <row r="1012" s="8" customFormat="1" x14ac:dyDescent="0.2"/>
    <row r="1013" s="8" customFormat="1" x14ac:dyDescent="0.2"/>
    <row r="1014" s="8" customFormat="1" x14ac:dyDescent="0.2"/>
    <row r="1015" s="8" customFormat="1" x14ac:dyDescent="0.2"/>
    <row r="1016" s="8" customFormat="1" x14ac:dyDescent="0.2"/>
    <row r="1017" s="8" customFormat="1" x14ac:dyDescent="0.2"/>
    <row r="1018" s="8" customFormat="1" x14ac:dyDescent="0.2"/>
    <row r="1019" s="8" customFormat="1" x14ac:dyDescent="0.2"/>
    <row r="1020" s="8" customFormat="1" x14ac:dyDescent="0.2"/>
    <row r="1021" s="8" customFormat="1" x14ac:dyDescent="0.2"/>
    <row r="1022" s="8" customFormat="1" x14ac:dyDescent="0.2"/>
    <row r="1023" s="8" customFormat="1" x14ac:dyDescent="0.2"/>
    <row r="1024" s="8" customFormat="1" x14ac:dyDescent="0.2"/>
    <row r="1025" s="8" customFormat="1" x14ac:dyDescent="0.2"/>
    <row r="1026" s="8" customFormat="1" x14ac:dyDescent="0.2"/>
    <row r="1027" s="8" customFormat="1" x14ac:dyDescent="0.2"/>
    <row r="1028" s="8" customFormat="1" x14ac:dyDescent="0.2"/>
    <row r="1029" s="8" customFormat="1" x14ac:dyDescent="0.2"/>
    <row r="1030" s="8" customFormat="1" x14ac:dyDescent="0.2"/>
    <row r="1031" s="8" customFormat="1" x14ac:dyDescent="0.2"/>
    <row r="1032" s="8" customFormat="1" x14ac:dyDescent="0.2"/>
    <row r="1033" s="8" customFormat="1" x14ac:dyDescent="0.2"/>
    <row r="1034" s="8" customFormat="1" x14ac:dyDescent="0.2"/>
    <row r="1035" s="8" customFormat="1" x14ac:dyDescent="0.2"/>
    <row r="1036" s="8" customFormat="1" x14ac:dyDescent="0.2"/>
    <row r="1037" s="8" customFormat="1" x14ac:dyDescent="0.2"/>
    <row r="1038" s="8" customFormat="1" x14ac:dyDescent="0.2"/>
    <row r="1039" s="8" customFormat="1" x14ac:dyDescent="0.2"/>
    <row r="1040" s="8" customFormat="1" x14ac:dyDescent="0.2"/>
    <row r="1041" s="8" customFormat="1" x14ac:dyDescent="0.2"/>
    <row r="1042" s="8" customFormat="1" x14ac:dyDescent="0.2"/>
    <row r="1043" s="8" customFormat="1" x14ac:dyDescent="0.2"/>
    <row r="1044" s="8" customFormat="1" x14ac:dyDescent="0.2"/>
    <row r="1045" s="8" customFormat="1" x14ac:dyDescent="0.2"/>
    <row r="1046" s="8" customFormat="1" x14ac:dyDescent="0.2"/>
    <row r="1047" s="8" customFormat="1" x14ac:dyDescent="0.2"/>
    <row r="1048" s="8" customFormat="1" x14ac:dyDescent="0.2"/>
    <row r="1049" s="8" customFormat="1" x14ac:dyDescent="0.2"/>
    <row r="1050" s="8" customFormat="1" x14ac:dyDescent="0.2"/>
    <row r="1051" s="8" customFormat="1" x14ac:dyDescent="0.2"/>
    <row r="1052" s="8" customFormat="1" x14ac:dyDescent="0.2"/>
    <row r="1053" s="8" customFormat="1" x14ac:dyDescent="0.2"/>
    <row r="1054" s="8" customFormat="1" x14ac:dyDescent="0.2"/>
    <row r="1055" s="8" customFormat="1" x14ac:dyDescent="0.2"/>
    <row r="1056" s="8" customFormat="1" x14ac:dyDescent="0.2"/>
    <row r="1057" s="8" customFormat="1" x14ac:dyDescent="0.2"/>
    <row r="1058" s="8" customFormat="1" x14ac:dyDescent="0.2"/>
    <row r="1059" s="8" customFormat="1" x14ac:dyDescent="0.2"/>
    <row r="1060" s="8" customFormat="1" x14ac:dyDescent="0.2"/>
    <row r="1061" s="8" customFormat="1" x14ac:dyDescent="0.2"/>
    <row r="1062" s="8" customFormat="1" x14ac:dyDescent="0.2"/>
    <row r="1063" s="8" customFormat="1" x14ac:dyDescent="0.2"/>
    <row r="1064" s="8" customFormat="1" x14ac:dyDescent="0.2"/>
    <row r="1065" s="8" customFormat="1" x14ac:dyDescent="0.2"/>
    <row r="1066" s="8" customFormat="1" x14ac:dyDescent="0.2"/>
    <row r="1067" s="8" customFormat="1" x14ac:dyDescent="0.2"/>
    <row r="1068" s="8" customFormat="1" x14ac:dyDescent="0.2"/>
    <row r="1069" s="8" customFormat="1" x14ac:dyDescent="0.2"/>
    <row r="1070" s="8" customFormat="1" x14ac:dyDescent="0.2"/>
    <row r="1071" s="8" customFormat="1" x14ac:dyDescent="0.2"/>
    <row r="1072" s="8" customFormat="1" x14ac:dyDescent="0.2"/>
    <row r="1073" s="8" customFormat="1" x14ac:dyDescent="0.2"/>
    <row r="1074" s="8" customFormat="1" x14ac:dyDescent="0.2"/>
    <row r="1075" s="8" customFormat="1" x14ac:dyDescent="0.2"/>
    <row r="1076" s="8" customFormat="1" x14ac:dyDescent="0.2"/>
    <row r="1077" s="8" customFormat="1" x14ac:dyDescent="0.2"/>
    <row r="1078" s="8" customFormat="1" x14ac:dyDescent="0.2"/>
    <row r="1079" s="8" customFormat="1" x14ac:dyDescent="0.2"/>
    <row r="1080" s="8" customFormat="1" x14ac:dyDescent="0.2"/>
    <row r="1081" s="8" customFormat="1" x14ac:dyDescent="0.2"/>
    <row r="1082" s="8" customFormat="1" x14ac:dyDescent="0.2"/>
    <row r="1083" s="8" customFormat="1" x14ac:dyDescent="0.2"/>
    <row r="1084" s="8" customFormat="1" x14ac:dyDescent="0.2"/>
    <row r="1085" s="8" customFormat="1" x14ac:dyDescent="0.2"/>
    <row r="1086" s="8" customFormat="1" x14ac:dyDescent="0.2"/>
    <row r="1087" s="8" customFormat="1" x14ac:dyDescent="0.2"/>
    <row r="1088" s="8" customFormat="1" x14ac:dyDescent="0.2"/>
    <row r="1089" s="8" customFormat="1" x14ac:dyDescent="0.2"/>
    <row r="1090" s="8" customFormat="1" x14ac:dyDescent="0.2"/>
    <row r="1091" s="8" customFormat="1" x14ac:dyDescent="0.2"/>
    <row r="1092" s="8" customFormat="1" x14ac:dyDescent="0.2"/>
    <row r="1093" s="8" customFormat="1" x14ac:dyDescent="0.2"/>
    <row r="1094" s="8" customFormat="1" x14ac:dyDescent="0.2"/>
    <row r="1095" s="8" customFormat="1" x14ac:dyDescent="0.2"/>
    <row r="1096" s="8" customFormat="1" x14ac:dyDescent="0.2"/>
    <row r="1097" s="8" customFormat="1" x14ac:dyDescent="0.2"/>
    <row r="1098" s="8" customFormat="1" x14ac:dyDescent="0.2"/>
    <row r="1099" s="8" customFormat="1" x14ac:dyDescent="0.2"/>
    <row r="1100" s="8" customFormat="1" x14ac:dyDescent="0.2"/>
    <row r="1101" s="8" customFormat="1" x14ac:dyDescent="0.2"/>
    <row r="1102" s="8" customFormat="1" x14ac:dyDescent="0.2"/>
    <row r="1103" s="8" customFormat="1" x14ac:dyDescent="0.2"/>
    <row r="1104" s="8" customFormat="1" x14ac:dyDescent="0.2"/>
    <row r="1105" s="8" customFormat="1" x14ac:dyDescent="0.2"/>
    <row r="1106" s="8" customFormat="1" x14ac:dyDescent="0.2"/>
    <row r="1107" s="8" customFormat="1" x14ac:dyDescent="0.2"/>
    <row r="1108" s="8" customFormat="1" x14ac:dyDescent="0.2"/>
    <row r="1109" s="8" customFormat="1" x14ac:dyDescent="0.2"/>
    <row r="1110" s="8" customFormat="1" x14ac:dyDescent="0.2"/>
    <row r="1111" s="8" customFormat="1" x14ac:dyDescent="0.2"/>
    <row r="1112" s="8" customFormat="1" x14ac:dyDescent="0.2"/>
    <row r="1113" s="8" customFormat="1" x14ac:dyDescent="0.2"/>
    <row r="1114" s="8" customFormat="1" x14ac:dyDescent="0.2"/>
    <row r="1115" s="8" customFormat="1" x14ac:dyDescent="0.2"/>
    <row r="1116" s="8" customFormat="1" x14ac:dyDescent="0.2"/>
    <row r="1117" s="8" customFormat="1" x14ac:dyDescent="0.2"/>
    <row r="1118" s="8" customFormat="1" x14ac:dyDescent="0.2"/>
    <row r="1119" s="8" customFormat="1" x14ac:dyDescent="0.2"/>
    <row r="1120" s="8" customFormat="1" x14ac:dyDescent="0.2"/>
    <row r="1121" s="8" customFormat="1" x14ac:dyDescent="0.2"/>
    <row r="1122" s="8" customFormat="1" x14ac:dyDescent="0.2"/>
    <row r="1123" s="8" customFormat="1" x14ac:dyDescent="0.2"/>
    <row r="1124" s="8" customFormat="1" x14ac:dyDescent="0.2"/>
    <row r="1125" s="8" customFormat="1" x14ac:dyDescent="0.2"/>
    <row r="1126" s="8" customFormat="1" x14ac:dyDescent="0.2"/>
    <row r="1127" s="8" customFormat="1" x14ac:dyDescent="0.2"/>
    <row r="1128" s="8" customFormat="1" x14ac:dyDescent="0.2"/>
    <row r="1129" s="8" customFormat="1" x14ac:dyDescent="0.2"/>
    <row r="1130" s="8" customFormat="1" x14ac:dyDescent="0.2"/>
    <row r="1131" s="8" customFormat="1" x14ac:dyDescent="0.2"/>
    <row r="1132" s="8" customFormat="1" x14ac:dyDescent="0.2"/>
    <row r="1133" s="8" customFormat="1" x14ac:dyDescent="0.2"/>
    <row r="1134" s="8" customFormat="1" x14ac:dyDescent="0.2"/>
    <row r="1135" s="8" customFormat="1" x14ac:dyDescent="0.2"/>
    <row r="1136" s="8" customFormat="1" x14ac:dyDescent="0.2"/>
    <row r="1137" s="8" customFormat="1" x14ac:dyDescent="0.2"/>
    <row r="1138" s="8" customFormat="1" x14ac:dyDescent="0.2"/>
    <row r="1139" s="8" customFormat="1" x14ac:dyDescent="0.2"/>
    <row r="1140" s="8" customFormat="1" x14ac:dyDescent="0.2"/>
    <row r="1141" s="8" customFormat="1" x14ac:dyDescent="0.2"/>
    <row r="1142" s="8" customFormat="1" x14ac:dyDescent="0.2"/>
    <row r="1143" s="8" customFormat="1" x14ac:dyDescent="0.2"/>
    <row r="1144" s="8" customFormat="1" x14ac:dyDescent="0.2"/>
    <row r="1145" s="8" customFormat="1" x14ac:dyDescent="0.2"/>
    <row r="1146" s="8" customFormat="1" x14ac:dyDescent="0.2"/>
    <row r="1147" s="8" customFormat="1" x14ac:dyDescent="0.2"/>
    <row r="1148" s="8" customFormat="1" x14ac:dyDescent="0.2"/>
    <row r="1149" s="8" customFormat="1" x14ac:dyDescent="0.2"/>
    <row r="1150" s="8" customFormat="1" x14ac:dyDescent="0.2"/>
    <row r="1151" s="8" customFormat="1" x14ac:dyDescent="0.2"/>
    <row r="1152" s="8" customFormat="1" x14ac:dyDescent="0.2"/>
    <row r="1153" s="8" customFormat="1" x14ac:dyDescent="0.2"/>
    <row r="1154" s="8" customFormat="1" x14ac:dyDescent="0.2"/>
    <row r="1155" s="8" customFormat="1" x14ac:dyDescent="0.2"/>
    <row r="1156" s="8" customFormat="1" x14ac:dyDescent="0.2"/>
    <row r="1157" s="8" customFormat="1" x14ac:dyDescent="0.2"/>
    <row r="1158" s="8" customFormat="1" x14ac:dyDescent="0.2"/>
    <row r="1159" s="8" customFormat="1" x14ac:dyDescent="0.2"/>
    <row r="1160" s="8" customFormat="1" x14ac:dyDescent="0.2"/>
    <row r="1161" s="8" customFormat="1" x14ac:dyDescent="0.2"/>
    <row r="1162" s="8" customFormat="1" x14ac:dyDescent="0.2"/>
    <row r="1163" s="8" customFormat="1" x14ac:dyDescent="0.2"/>
    <row r="1164" s="8" customFormat="1" x14ac:dyDescent="0.2"/>
    <row r="1165" s="8" customFormat="1" x14ac:dyDescent="0.2"/>
    <row r="1166" s="8" customFormat="1" x14ac:dyDescent="0.2"/>
    <row r="1167" s="8" customFormat="1" x14ac:dyDescent="0.2"/>
    <row r="1168" s="8" customFormat="1" x14ac:dyDescent="0.2"/>
    <row r="1169" s="8" customFormat="1" x14ac:dyDescent="0.2"/>
    <row r="1170" s="8" customFormat="1" x14ac:dyDescent="0.2"/>
    <row r="1171" s="8" customFormat="1" x14ac:dyDescent="0.2"/>
    <row r="1172" s="8" customFormat="1" x14ac:dyDescent="0.2"/>
    <row r="1173" s="8" customFormat="1" x14ac:dyDescent="0.2"/>
    <row r="1174" s="8" customFormat="1" x14ac:dyDescent="0.2"/>
    <row r="1175" s="8" customFormat="1" x14ac:dyDescent="0.2"/>
    <row r="1176" s="8" customFormat="1" x14ac:dyDescent="0.2"/>
    <row r="1177" s="8" customFormat="1" x14ac:dyDescent="0.2"/>
    <row r="1178" s="8" customFormat="1" x14ac:dyDescent="0.2"/>
    <row r="1179" s="8" customFormat="1" x14ac:dyDescent="0.2"/>
    <row r="1180" s="8" customFormat="1" x14ac:dyDescent="0.2"/>
    <row r="1181" s="8" customFormat="1" x14ac:dyDescent="0.2"/>
    <row r="1182" s="8" customFormat="1" x14ac:dyDescent="0.2"/>
    <row r="1183" s="8" customFormat="1" x14ac:dyDescent="0.2"/>
    <row r="1184" s="8" customFormat="1" x14ac:dyDescent="0.2"/>
    <row r="1185" s="8" customFormat="1" x14ac:dyDescent="0.2"/>
    <row r="1186" s="8" customFormat="1" x14ac:dyDescent="0.2"/>
    <row r="1187" s="8" customFormat="1" x14ac:dyDescent="0.2"/>
    <row r="1188" s="8" customFormat="1" x14ac:dyDescent="0.2"/>
    <row r="1189" s="8" customFormat="1" x14ac:dyDescent="0.2"/>
    <row r="1190" s="8" customFormat="1" x14ac:dyDescent="0.2"/>
    <row r="1191" s="8" customFormat="1" x14ac:dyDescent="0.2"/>
    <row r="1192" s="8" customFormat="1" x14ac:dyDescent="0.2"/>
    <row r="1193" s="8" customFormat="1" x14ac:dyDescent="0.2"/>
    <row r="1194" s="8" customFormat="1" x14ac:dyDescent="0.2"/>
    <row r="1195" s="8" customFormat="1" x14ac:dyDescent="0.2"/>
    <row r="1196" s="8" customFormat="1" x14ac:dyDescent="0.2"/>
    <row r="1197" s="8" customFormat="1" x14ac:dyDescent="0.2"/>
    <row r="1198" s="8" customFormat="1" x14ac:dyDescent="0.2"/>
    <row r="1199" s="8" customFormat="1" x14ac:dyDescent="0.2"/>
    <row r="1200" s="8" customFormat="1" x14ac:dyDescent="0.2"/>
    <row r="1201" s="8" customFormat="1" x14ac:dyDescent="0.2"/>
    <row r="1202" s="8" customFormat="1" x14ac:dyDescent="0.2"/>
    <row r="1203" s="8" customFormat="1" x14ac:dyDescent="0.2"/>
    <row r="1204" s="8" customFormat="1" x14ac:dyDescent="0.2"/>
    <row r="1205" s="8" customFormat="1" x14ac:dyDescent="0.2"/>
    <row r="1206" s="8" customFormat="1" x14ac:dyDescent="0.2"/>
    <row r="1207" s="8" customFormat="1" x14ac:dyDescent="0.2"/>
    <row r="1208" s="8" customFormat="1" x14ac:dyDescent="0.2"/>
    <row r="1209" s="8" customFormat="1" x14ac:dyDescent="0.2"/>
    <row r="1210" s="8" customFormat="1" x14ac:dyDescent="0.2"/>
    <row r="1211" s="8" customFormat="1" x14ac:dyDescent="0.2"/>
    <row r="1212" s="8" customFormat="1" x14ac:dyDescent="0.2"/>
    <row r="1213" s="8" customFormat="1" x14ac:dyDescent="0.2"/>
    <row r="1214" s="8" customFormat="1" x14ac:dyDescent="0.2"/>
    <row r="1215" s="8" customFormat="1" x14ac:dyDescent="0.2"/>
    <row r="1216" s="8" customFormat="1" x14ac:dyDescent="0.2"/>
    <row r="1217" s="8" customFormat="1" x14ac:dyDescent="0.2"/>
    <row r="1218" s="8" customFormat="1" x14ac:dyDescent="0.2"/>
    <row r="1219" s="8" customFormat="1" x14ac:dyDescent="0.2"/>
    <row r="1220" s="8" customFormat="1" x14ac:dyDescent="0.2"/>
    <row r="1221" s="8" customFormat="1" x14ac:dyDescent="0.2"/>
    <row r="1222" s="8" customFormat="1" x14ac:dyDescent="0.2"/>
    <row r="1223" s="8" customFormat="1" x14ac:dyDescent="0.2"/>
    <row r="1224" s="8" customFormat="1" x14ac:dyDescent="0.2"/>
    <row r="1225" s="8" customFormat="1" x14ac:dyDescent="0.2"/>
    <row r="1226" s="8" customFormat="1" x14ac:dyDescent="0.2"/>
    <row r="1227" s="8" customFormat="1" x14ac:dyDescent="0.2"/>
    <row r="1228" s="8" customFormat="1" x14ac:dyDescent="0.2"/>
    <row r="1229" s="8" customFormat="1" x14ac:dyDescent="0.2"/>
    <row r="1230" s="8" customFormat="1" x14ac:dyDescent="0.2"/>
    <row r="1231" s="8" customFormat="1" x14ac:dyDescent="0.2"/>
    <row r="1232" s="8" customFormat="1" x14ac:dyDescent="0.2"/>
    <row r="1233" s="8" customFormat="1" x14ac:dyDescent="0.2"/>
    <row r="1234" s="8" customFormat="1" x14ac:dyDescent="0.2"/>
    <row r="1235" s="8" customFormat="1" x14ac:dyDescent="0.2"/>
    <row r="1236" s="8" customFormat="1" x14ac:dyDescent="0.2"/>
    <row r="1237" s="8" customFormat="1" x14ac:dyDescent="0.2"/>
    <row r="1238" s="8" customFormat="1" x14ac:dyDescent="0.2"/>
    <row r="1239" s="8" customFormat="1" x14ac:dyDescent="0.2"/>
    <row r="1240" s="8" customFormat="1" x14ac:dyDescent="0.2"/>
    <row r="1241" s="8" customFormat="1" x14ac:dyDescent="0.2"/>
    <row r="1242" s="8" customFormat="1" x14ac:dyDescent="0.2"/>
    <row r="1243" s="8" customFormat="1" x14ac:dyDescent="0.2"/>
    <row r="1244" s="8" customFormat="1" x14ac:dyDescent="0.2"/>
    <row r="1245" s="8" customFormat="1" x14ac:dyDescent="0.2"/>
    <row r="1246" s="8" customFormat="1" x14ac:dyDescent="0.2"/>
    <row r="1247" s="8" customFormat="1" x14ac:dyDescent="0.2"/>
    <row r="1248" s="8" customFormat="1" x14ac:dyDescent="0.2"/>
    <row r="1249" s="8" customFormat="1" x14ac:dyDescent="0.2"/>
    <row r="1250" s="8" customFormat="1" x14ac:dyDescent="0.2"/>
    <row r="1251" s="8" customFormat="1" x14ac:dyDescent="0.2"/>
    <row r="1252" s="8" customFormat="1" x14ac:dyDescent="0.2"/>
    <row r="1253" s="8" customFormat="1" x14ac:dyDescent="0.2"/>
    <row r="1254" s="8" customFormat="1" x14ac:dyDescent="0.2"/>
    <row r="1255" s="8" customFormat="1" x14ac:dyDescent="0.2"/>
    <row r="1256" s="8" customFormat="1" x14ac:dyDescent="0.2"/>
    <row r="1257" s="8" customFormat="1" x14ac:dyDescent="0.2"/>
    <row r="1258" s="8" customFormat="1" x14ac:dyDescent="0.2"/>
    <row r="1259" s="8" customFormat="1" x14ac:dyDescent="0.2"/>
    <row r="1260" s="8" customFormat="1" x14ac:dyDescent="0.2"/>
    <row r="1261" s="8" customFormat="1" x14ac:dyDescent="0.2"/>
    <row r="1262" s="8" customFormat="1" x14ac:dyDescent="0.2"/>
    <row r="1263" s="8" customFormat="1" x14ac:dyDescent="0.2"/>
    <row r="1264" s="8" customFormat="1" x14ac:dyDescent="0.2"/>
    <row r="1265" s="8" customFormat="1" x14ac:dyDescent="0.2"/>
    <row r="1266" s="8" customFormat="1" x14ac:dyDescent="0.2"/>
  </sheetData>
  <sheetProtection formatCells="0" formatColumns="0" formatRows="0" insertColumns="0" insertRows="0" deleteColumns="0" deleteRows="0" sort="0" autoFilter="0"/>
  <autoFilter ref="A10:L17" xr:uid="{00000000-0009-0000-0000-000000000000}">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41" priority="1614">
      <formula>$E$5="Ostatní"</formula>
    </cfRule>
    <cfRule type="expression" dxfId="40" priority="1616">
      <formula>$E$6="Ostatní"</formula>
    </cfRule>
  </conditionalFormatting>
  <conditionalFormatting sqref="F2">
    <cfRule type="expression" dxfId="39" priority="1612">
      <formula>IF($F$2="Název stavby","Vybarvit",IF($F$2="","Vybarvit",""))="Vybarvit"</formula>
    </cfRule>
  </conditionalFormatting>
  <conditionalFormatting sqref="D3">
    <cfRule type="expression" dxfId="38" priority="1611">
      <formula>IF($D$3="SO XX-XX-XX","Vybarvit",IF($D$3="","Vybarvit",""))="Vybarvit"</formula>
    </cfRule>
  </conditionalFormatting>
  <conditionalFormatting sqref="F3">
    <cfRule type="expression" dxfId="37" priority="1610">
      <formula>IF($F$3="Název SO/PS","Vybarvit",IF($F$3="","Vybarvit",""))="Vybarvit"</formula>
    </cfRule>
  </conditionalFormatting>
  <conditionalFormatting sqref="F8">
    <cfRule type="expression" dxfId="36" priority="1609">
      <formula>IF($F$8="Obchodní název firmy/společnosti, v případě fyzické osoby podnikající  IČO","Vybarvit",IF($F$8="","Vybarvit",""))="Vybarvit"</formula>
    </cfRule>
  </conditionalFormatting>
  <conditionalFormatting sqref="G8:H8">
    <cfRule type="expression" dxfId="35" priority="1608">
      <formula>IF($G$8="Titul Jméno Příjmení","Vybarvit",IF($G$8="","Vybarvit",""))="Vybarvit"</formula>
    </cfRule>
  </conditionalFormatting>
  <conditionalFormatting sqref="K8">
    <cfRule type="expression" dxfId="34" priority="1583">
      <formula>$K$8=""</formula>
    </cfRule>
  </conditionalFormatting>
  <conditionalFormatting sqref="K7">
    <cfRule type="expression" dxfId="33" priority="1582">
      <formula>$K$7=""</formula>
    </cfRule>
  </conditionalFormatting>
  <conditionalFormatting sqref="K5">
    <cfRule type="expression" dxfId="32" priority="1580">
      <formula>$K$5=""</formula>
    </cfRule>
  </conditionalFormatting>
  <conditionalFormatting sqref="K4">
    <cfRule type="expression" dxfId="31" priority="1579">
      <formula>$K$4=""</formula>
    </cfRule>
  </conditionalFormatting>
  <conditionalFormatting sqref="L4">
    <cfRule type="expression" dxfId="30" priority="1578">
      <formula>$L$4=""</formula>
    </cfRule>
  </conditionalFormatting>
  <conditionalFormatting sqref="E8">
    <cfRule type="expression" dxfId="29" priority="1577">
      <formula>$E$8=""</formula>
    </cfRule>
  </conditionalFormatting>
  <conditionalFormatting sqref="E7">
    <cfRule type="expression" dxfId="28" priority="1576">
      <formula>$E$7=""</formula>
    </cfRule>
  </conditionalFormatting>
  <conditionalFormatting sqref="E6">
    <cfRule type="expression" dxfId="27" priority="1575">
      <formula>$E$6=""</formula>
    </cfRule>
  </conditionalFormatting>
  <conditionalFormatting sqref="E5">
    <cfRule type="expression" dxfId="26" priority="1574">
      <formula>$E$5=""</formula>
    </cfRule>
  </conditionalFormatting>
  <conditionalFormatting sqref="E4">
    <cfRule type="expression" dxfId="25" priority="1572">
      <formula>$E$4=""</formula>
    </cfRule>
  </conditionalFormatting>
  <conditionalFormatting sqref="Q3">
    <cfRule type="cellIs" dxfId="24" priority="148" operator="notEqual">
      <formula>0</formula>
    </cfRule>
  </conditionalFormatting>
  <conditionalFormatting sqref="C13">
    <cfRule type="expression" dxfId="23" priority="147">
      <formula>C13="Kód dílu"</formula>
    </cfRule>
  </conditionalFormatting>
  <conditionalFormatting sqref="K6">
    <cfRule type="expression" dxfId="22" priority="91">
      <formula>$K$6=""</formula>
    </cfRule>
  </conditionalFormatting>
  <conditionalFormatting sqref="C82">
    <cfRule type="expression" dxfId="21" priority="8">
      <formula>C82="Kód dílu"</formula>
    </cfRule>
  </conditionalFormatting>
  <conditionalFormatting sqref="C84">
    <cfRule type="expression" dxfId="20" priority="6">
      <formula>C84="Kód dílu"</formula>
    </cfRule>
  </conditionalFormatting>
  <conditionalFormatting sqref="C193">
    <cfRule type="expression" dxfId="19" priority="5">
      <formula>C193="Kód dílu"</formula>
    </cfRule>
  </conditionalFormatting>
  <conditionalFormatting sqref="C195">
    <cfRule type="expression" dxfId="18" priority="4">
      <formula>C195="Kód dílu"</formula>
    </cfRule>
  </conditionalFormatting>
  <conditionalFormatting sqref="C248">
    <cfRule type="expression" dxfId="17" priority="3">
      <formula>C248="Kód dílu"</formula>
    </cfRule>
  </conditionalFormatting>
  <conditionalFormatting sqref="C250">
    <cfRule type="expression" dxfId="16" priority="2">
      <formula>C250="Kód dílu"</formula>
    </cfRule>
  </conditionalFormatting>
  <conditionalFormatting sqref="C303">
    <cfRule type="expression" dxfId="15" priority="1">
      <formula>C303="Kód dílu"</formula>
    </cfRule>
  </conditionalFormatting>
  <dataValidations xWindow="760" yWindow="211" count="14">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8 F22 F26 F30 F34 F38 F42 F46 F50 F54 F58 F62 F66 F70 F74 F78 F85 F89 F93 F97 F101 F105 F109 F113 F117 F121 F125 F129 F133 F137 F141 F145 F149 F153 F157 F161 F165 F169 F173 F177 F181 F185 F189 F196 F200 F204 F208 F212 F216 F220 F224 F228 F232 F236 F240 F244 F251 F255 F259 F263 F267 F271 F275 F279 F283 F287 F291 F295 F299"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6 F90 F94 F98 F102 F106 F110 F114 F118 F122 F126 F130 F134 F138 F142 F146 F150 F154 F158 F162 F166 F170 F174 F178 F182 F186 F190 F197 F201 F205 F209 F213 F217 F221 F225 F229 F233 F237 F241 F245 F252 F256 F260 F264 F268 F272 F276 F280 F284 F288 F292 F296 F300" xr:uid="{00000000-0002-0000-0000-00000B000000}"/>
    <dataValidation allowBlank="1" showInputMessage="1" showErrorMessage="1" promptTitle="Výkaz výměr:" prompt="způsob stanovení množství položky, nebo odkaz na příslušnou přílohu dokumentace." sqref="F20 F24 F28 F32 F36 F40 F44 F48 F52 F56 F60 F64 F68 F72 F76 F80 F87 F91 F95 F99 F103 F107 F111 F115 F119 F123 F127 F131 F135 F139 F143 F147 F151 F155 F159 F163 F167 F171 F175 F179 F183 F187 F191 F198 F202 F206 F210 F214 F218 F222 F226 F230 F234 F238 F242 F246 F253 F257 F261 F265 F269 F273 F277 F281 F285 F289 F293 F297 F301"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8 F92 F96 F100 F104 F108 F112 F116 F120 F124 F128 F132 F136 F140 F144 F148 F152 F156 F160 F164 F168 F172 F176 F180 F184 F188 F192 F199 F203 F207 F211 F215 F219 F223 F227 F231 F235 F239 F243 F247 F254 F258 F262 F266 F270 F274 F278 F282 F286 F290 F294 F298 F302" xr:uid="{00000000-0002-0000-0000-00000D000000}"/>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E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6328125" customWidth="1"/>
    <col min="2" max="2" width="53.90625" customWidth="1"/>
    <col min="3" max="3" width="9.089843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63281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89" t="s">
        <v>118</v>
      </c>
      <c r="B8" s="89"/>
      <c r="C8" s="89"/>
      <c r="D8" s="89"/>
      <c r="E8" s="89"/>
      <c r="F8" s="89"/>
      <c r="G8" s="89"/>
      <c r="H8" s="89"/>
      <c r="I8" s="89"/>
      <c r="J8" s="89"/>
      <c r="K8" s="89"/>
      <c r="L8" s="89"/>
      <c r="M8" s="89"/>
    </row>
    <row r="10" spans="1:13" x14ac:dyDescent="0.35">
      <c r="A10" t="s">
        <v>84</v>
      </c>
    </row>
    <row r="11" spans="1:13" x14ac:dyDescent="0.35">
      <c r="A11" s="85">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8" t="s">
        <v>111</v>
      </c>
      <c r="C16" s="88"/>
      <c r="D16" s="88"/>
      <c r="E16" s="88"/>
      <c r="F16" s="88"/>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5">
        <v>43409</v>
      </c>
      <c r="B27" t="s">
        <v>114</v>
      </c>
    </row>
    <row r="28" spans="1:6" x14ac:dyDescent="0.35">
      <c r="A28" s="85">
        <v>43418</v>
      </c>
      <c r="B28" t="s">
        <v>115</v>
      </c>
    </row>
    <row r="29" spans="1:6" x14ac:dyDescent="0.35">
      <c r="C29" t="s">
        <v>116</v>
      </c>
    </row>
    <row r="30" spans="1:6" x14ac:dyDescent="0.35">
      <c r="B30" s="89"/>
      <c r="C30" s="89"/>
      <c r="D30" s="89"/>
      <c r="E30" s="89"/>
      <c r="F30" s="89"/>
    </row>
    <row r="31" spans="1:6" x14ac:dyDescent="0.35">
      <c r="B31" t="s">
        <v>124</v>
      </c>
    </row>
    <row r="32" spans="1:6" x14ac:dyDescent="0.35">
      <c r="B32" t="s">
        <v>117</v>
      </c>
    </row>
    <row r="33" spans="1:6" x14ac:dyDescent="0.35">
      <c r="B33" s="89"/>
      <c r="C33" s="89"/>
      <c r="D33" s="89"/>
      <c r="E33" s="89"/>
      <c r="F33" s="89"/>
    </row>
    <row r="34" spans="1:6" x14ac:dyDescent="0.35">
      <c r="B34" s="89"/>
      <c r="C34" s="89"/>
      <c r="D34" s="89"/>
      <c r="E34" s="89"/>
      <c r="F34" s="89"/>
    </row>
    <row r="35" spans="1:6" x14ac:dyDescent="0.35">
      <c r="A35" s="85">
        <v>43420</v>
      </c>
      <c r="B35" t="s">
        <v>128</v>
      </c>
    </row>
    <row r="36" spans="1:6" x14ac:dyDescent="0.35">
      <c r="C36" t="s">
        <v>127</v>
      </c>
    </row>
    <row r="37" spans="1:6" x14ac:dyDescent="0.35">
      <c r="A37" s="85">
        <v>43423</v>
      </c>
      <c r="B37" t="s">
        <v>129</v>
      </c>
    </row>
    <row r="38" spans="1:6" x14ac:dyDescent="0.35">
      <c r="B38" t="s">
        <v>131</v>
      </c>
    </row>
    <row r="39" spans="1:6" x14ac:dyDescent="0.35">
      <c r="A39" s="85">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08984375" defaultRowHeight="10" x14ac:dyDescent="0.2"/>
  <cols>
    <col min="1" max="1" width="3.54296875" style="27" customWidth="1"/>
    <col min="2" max="2" width="4.453125" style="8" customWidth="1"/>
    <col min="3" max="3" width="10.54296875" style="8" customWidth="1"/>
    <col min="4" max="5" width="10" style="8" customWidth="1"/>
    <col min="6" max="6" width="74.08984375" style="8" customWidth="1"/>
    <col min="7" max="7" width="9" style="9" customWidth="1"/>
    <col min="8" max="8" width="13" style="9" customWidth="1"/>
    <col min="9" max="10" width="9" style="9" customWidth="1"/>
    <col min="11" max="12" width="12.90625" style="9" customWidth="1"/>
    <col min="13" max="16384" width="9.0898437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4">
      <c r="A4" s="71" t="s">
        <v>8</v>
      </c>
      <c r="B4" s="17"/>
      <c r="C4" s="14"/>
      <c r="D4" s="14"/>
      <c r="E4" s="14"/>
      <c r="F4" s="107"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69" t="s">
        <v>28</v>
      </c>
      <c r="G8" s="4"/>
      <c r="H8" s="4"/>
      <c r="I8" s="4"/>
      <c r="J8" s="4"/>
      <c r="K8" s="4"/>
      <c r="L8" s="84"/>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2018-06-27T08:11:53Z</cp:lastPrinted>
  <dcterms:created xsi:type="dcterms:W3CDTF">2015-03-16T09:47:49Z</dcterms:created>
  <dcterms:modified xsi:type="dcterms:W3CDTF">2019-03-08T11:21:05Z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d:\pw_data\petr.poupa\</vt:lpwstr>
  </property>
</Properties>
</file>